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Sitio" sheetId="2" state="visible" r:id="rId4"/>
    <sheet name="Casos" sheetId="3" state="visible" r:id="rId5"/>
    <sheet name="Incidencias" sheetId="4" state="visible" r:id="rId6"/>
    <sheet name="Resumen" sheetId="5" state="visible" r:id="rId7"/>
    <sheet name="Catálogo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<sst xmlns="http://schemas.openxmlformats.org/spreadsheetml/2006/main" count="222" uniqueCount="188">
  <si>
    <t xml:space="preserve">Cuaderno de recolección de datos · VPH E7 (REF DMVPE01)</t>
  </si>
  <si>
    <t xml:space="preserve">Protocolo de evaluación VPH E7 en población mexicana · versión 1, agosto 2026</t>
  </si>
  <si>
    <t xml:space="preserve">Producto de uso exclusivo en investigación (RUO). No destinado a procedimientos diagnósticos.</t>
  </si>
  <si>
    <t xml:space="preserve">Antes de la primera paciente</t>
  </si>
  <si>
    <t xml:space="preserve">1. Llene la hoja «Sitio» completa. Sin folio de dictamen del comité de ética y sin investigador responsable con nombre, el sitio no puede incluir a nadie.</t>
  </si>
  <si>
    <t xml:space="preserve">2. Registre en «Lotes» cada caja de casetes que reciba, con su lote y caducidad, el día que llega.</t>
  </si>
  <si>
    <t xml:space="preserve">3. Verifique que las dos personas que van a leer los casetes estén anotadas en «Sitio» como lector 1 y lector 2.</t>
  </si>
  <si>
    <t xml:space="preserve">Cómo se llena</t>
  </si>
  <si>
    <t xml:space="preserve">Una fila por paciente en la hoja «Casos». Las celdas en amarillo son las que usted escribe; las blancas con fórmula se calculan solas y no se deben sobrescribir.</t>
  </si>
  <si>
    <t xml:space="preserve">La primera fila de «Casos» es un ejemplo con datos ficticios, para que se vea el formato esperado. Bórrela antes de capturar la primera paciente real.</t>
  </si>
  <si>
    <t xml:space="preserve">Las columnas con lista desplegable sólo aceptan los valores del catálogo. Si un valor que necesita no está, anótelo en «Observaciones» y avísenos: no invente una categoría nueva.</t>
  </si>
  <si>
    <t xml:space="preserve">Las horas se escriben en formato de 24 horas, como 09:35 o 14:05. La columna de minutos transcurridos se calcula sola.</t>
  </si>
  <si>
    <t xml:space="preserve">Las cuatro reglas que no se negocian</t>
  </si>
  <si>
    <t xml:space="preserve">· El folio del estudio es la única llave. No escriba nombre, número de expediente, teléfono ni fecha de nacimiento en ninguna celda. La correspondencia entre folio y paciente se queda en su centro, bajo su resguardo, y no se transfiere a Amunet.</t>
  </si>
  <si>
    <t xml:space="preserve">· Los dos lectores registran su lectura sin ver la del otro y sin conocer el resultado de la prueba de referencia. Si discrepan, se anotan las dos lecturas. No se consensúa y no se llama a un tercero.</t>
  </si>
  <si>
    <t xml:space="preserve">· Se registra todo: los casetes inválidos, las líneas débiles y las discordancias. Un caso que no se anota es un caso perdido para el estudio, no un caso limpio.</t>
  </si>
  <si>
    <t xml:space="preserve">· El resultado del casete no se anota en el expediente clínico y no cambia ninguna conducta. La paciente sigue el algoritmo que le corresponde por su resultado de VPH-AR, de citología o de colposcopía.</t>
  </si>
  <si>
    <t xml:space="preserve">Qué se reporta y cuándo</t>
  </si>
  <si>
    <t xml:space="preserve">Envíe el libro completo el último día hábil de cada mes, aunque el mes haya tenido cero pacientes: un mes sin inclusiones también es información. Envíelo además el mismo día si ocurre cualquier incidencia de las que la hoja «Incidencias» marca como de aviso inmediato.</t>
  </si>
  <si>
    <t xml:space="preserve">A: investigacion@amunet.com.mx · Asunto: «Cuaderno E7 · [nombre del sitio] · [mes]»</t>
  </si>
  <si>
    <t xml:space="preserve">Guarde el archivo como: cuaderno-e7-[sitio]-[aaaa-mm].xlsx</t>
  </si>
  <si>
    <t xml:space="preserve">Qué le devuelve Amunet</t>
  </si>
  <si>
    <t xml:space="preserve">Acuse de recepción en 3 días hábiles, con la lista de campos incompletos si los hay. Informe de su propio sitio cada trimestre. Al cierre: su base íntegra, el informe de su sitio y el conjunto multicéntrico anonimizado. Sus datos son suyos y puede publicar su serie por su cuenta.</t>
  </si>
  <si>
    <t xml:space="preserve">A quién preguntar</t>
  </si>
  <si>
    <t xml:space="preserve">Dudas de protocolo, de llenado o de una lectura difícil: investigacion@amunet.com.mx. Si una duda detiene el trabajo de banco, escriba igual y siga adelante anotando lo que pasó en «Observaciones». Nunca deje de registrar un caso por no saber cómo clasificarlo.</t>
  </si>
  <si>
    <t xml:space="preserve">Carátula del sitio participante</t>
  </si>
  <si>
    <t xml:space="preserve">Llénela una sola vez, antes de incluir a la primera paciente. Las celdas amarillas son suyas.</t>
  </si>
  <si>
    <t xml:space="preserve">Identificación del sitio</t>
  </si>
  <si>
    <t xml:space="preserve">Nombre del centro o consultorio</t>
  </si>
  <si>
    <t xml:space="preserve">Ciudad y estado</t>
  </si>
  <si>
    <t xml:space="preserve">Tipo de sitio</t>
  </si>
  <si>
    <t xml:space="preserve">Consultorio / Clínica de colposcopía / Laboratorio / Servicio de patología</t>
  </si>
  <si>
    <t xml:space="preserve">Código de sitio asignado por Amunet</t>
  </si>
  <si>
    <t xml:space="preserve">Responsables</t>
  </si>
  <si>
    <t xml:space="preserve">Investigador responsable en el sitio</t>
  </si>
  <si>
    <t xml:space="preserve">Cédula profesional</t>
  </si>
  <si>
    <t xml:space="preserve">Correo de contacto</t>
  </si>
  <si>
    <t xml:space="preserve">Teléfono de contacto</t>
  </si>
  <si>
    <t xml:space="preserve">Lector 1 · nombre</t>
  </si>
  <si>
    <t xml:space="preserve">Lector 2 · nombre</t>
  </si>
  <si>
    <t xml:space="preserve">Persona que captura este cuaderno</t>
  </si>
  <si>
    <t xml:space="preserve">Comité de ética</t>
  </si>
  <si>
    <t xml:space="preserve">Comité que dictaminó el protocolo</t>
  </si>
  <si>
    <t xml:space="preserve">Folio del dictamen</t>
  </si>
  <si>
    <t xml:space="preserve">Fecha del dictamen</t>
  </si>
  <si>
    <t xml:space="preserve">Vigencia del dictamen</t>
  </si>
  <si>
    <t xml:space="preserve">Fechas del estudio en este sitio</t>
  </si>
  <si>
    <t xml:space="preserve">Fecha de capacitación del personal</t>
  </si>
  <si>
    <t xml:space="preserve">Fecha de la primera inclusión</t>
  </si>
  <si>
    <t xml:space="preserve">Fecha de la última inclusión</t>
  </si>
  <si>
    <t xml:space="preserve">Método de referencia disponible en el sitio</t>
  </si>
  <si>
    <t xml:space="preserve">Prueba de VPH-AR: marca y plataforma</t>
  </si>
  <si>
    <t xml:space="preserve">¿El sitio informa genotipo?</t>
  </si>
  <si>
    <t xml:space="preserve">Sí / No / Sólo 16 y 18</t>
  </si>
  <si>
    <t xml:space="preserve">Citología: sistema de informe</t>
  </si>
  <si>
    <t xml:space="preserve">Bethesda</t>
  </si>
  <si>
    <t xml:space="preserve">¿El sitio tiene acceso a histopatología?</t>
  </si>
  <si>
    <t xml:space="preserve">Sí / No / Por referencia a otro centro</t>
  </si>
  <si>
    <t xml:space="preserve">Casos · una fila por paciente. Amarillo: usted lo escribe. Blanco con borde: se calcula solo, no lo sobrescriba.</t>
  </si>
  <si>
    <t xml:space="preserve">Folio del estudio</t>
  </si>
  <si>
    <t xml:space="preserve">Fecha de inclusión</t>
  </si>
  <si>
    <t xml:space="preserve">Edad</t>
  </si>
  <si>
    <t xml:space="preserve">Tamizaje previo</t>
  </si>
  <si>
    <t xml:space="preserve">Resultado del tamizaje previo</t>
  </si>
  <si>
    <t xml:space="preserve">Tratamiento cervical previo</t>
  </si>
  <si>
    <t xml:space="preserve">Vacunación contra VPH</t>
  </si>
  <si>
    <t xml:space="preserve">Hora de toma</t>
  </si>
  <si>
    <t xml:space="preserve">Calidad de la toma</t>
  </si>
  <si>
    <t xml:space="preserve">Moco abundante</t>
  </si>
  <si>
    <t xml:space="preserve">Sangre visible</t>
  </si>
  <si>
    <t xml:space="preserve">Hallazgo al espéculo</t>
  </si>
  <si>
    <t xml:space="preserve">Interferentes presentes</t>
  </si>
  <si>
    <t xml:space="preserve">Lote del casete</t>
  </si>
  <si>
    <t xml:space="preserve">Caducidad del lote</t>
  </si>
  <si>
    <t xml:space="preserve">Hora de procesamiento</t>
  </si>
  <si>
    <t xml:space="preserve">Minutos de toma a procesamiento</t>
  </si>
  <si>
    <t xml:space="preserve">Lectura del observador 1</t>
  </si>
  <si>
    <t xml:space="preserve">Lectura del observador 2</t>
  </si>
  <si>
    <t xml:space="preserve">¿Coinciden los dos lectores?</t>
  </si>
  <si>
    <t xml:space="preserve">Validez del casete</t>
  </si>
  <si>
    <t xml:space="preserve">Fotografía del casete</t>
  </si>
  <si>
    <t xml:space="preserve">Resultado de VPH-AR</t>
  </si>
  <si>
    <t xml:space="preserve">Genotipo(s) informado(s)</t>
  </si>
  <si>
    <t xml:space="preserve">Citología (Bethesda)</t>
  </si>
  <si>
    <t xml:space="preserve">Colposcopía</t>
  </si>
  <si>
    <t xml:space="preserve">Histopatología</t>
  </si>
  <si>
    <t xml:space="preserve">Fecha del resultado de referencia</t>
  </si>
  <si>
    <t xml:space="preserve">Conducta asistencial que se siguió</t>
  </si>
  <si>
    <t xml:space="preserve">Fecha de la conducta</t>
  </si>
  <si>
    <t xml:space="preserve">Relación entre el casete y la VPH-AR</t>
  </si>
  <si>
    <t xml:space="preserve">Observaciones</t>
  </si>
  <si>
    <t xml:space="preserve">E7-QRO-001</t>
  </si>
  <si>
    <t xml:space="preserve">2026-09-03</t>
  </si>
  <si>
    <t xml:space="preserve">Sí</t>
  </si>
  <si>
    <t xml:space="preserve">Citología NILM en 2024</t>
  </si>
  <si>
    <t xml:space="preserve">No</t>
  </si>
  <si>
    <t xml:space="preserve">Se desconoce</t>
  </si>
  <si>
    <t xml:space="preserve">09:35</t>
  </si>
  <si>
    <t xml:space="preserve">Adecuada</t>
  </si>
  <si>
    <t xml:space="preserve">Cérvix sin lesión visible</t>
  </si>
  <si>
    <t xml:space="preserve">Ninguno</t>
  </si>
  <si>
    <t xml:space="preserve">LOTE-A-2608</t>
  </si>
  <si>
    <t xml:space="preserve">2027-06-30</t>
  </si>
  <si>
    <t xml:space="preserve">09:47</t>
  </si>
  <si>
    <t xml:space="preserve">Reactivo</t>
  </si>
  <si>
    <t xml:space="preserve">Válido</t>
  </si>
  <si>
    <t xml:space="preserve">Positiva</t>
  </si>
  <si>
    <t xml:space="preserve">VPH 16</t>
  </si>
  <si>
    <t xml:space="preserve">ASC-US</t>
  </si>
  <si>
    <t xml:space="preserve">Anormal</t>
  </si>
  <si>
    <t xml:space="preserve">CIN 2</t>
  </si>
  <si>
    <t xml:space="preserve">2026-09-18</t>
  </si>
  <si>
    <t xml:space="preserve">Colposcopía con biopsia por VPH 16 positivo</t>
  </si>
  <si>
    <t xml:space="preserve">FILA DE EJEMPLO CON DATOS FICTICIOS — BÓRRELA ANTES DE CAPTURAR</t>
  </si>
  <si>
    <t xml:space="preserve">Incidencias y desviaciones. Se registran todas, incluidas las que parezcan menores.</t>
  </si>
  <si>
    <t xml:space="preserve">Avise el mismo día, sin esperar al envío mensual, si ocurre: cambio de lote no previsto, alerta del fabricante, sospecha de que un resultado RUO influyó en la atención de una paciente, o tasa de casetes inválidos por encima del 10 % en 30 casetes seguidos.</t>
  </si>
  <si>
    <t xml:space="preserve">Folio o lote afectado</t>
  </si>
  <si>
    <t xml:space="preserve">Fecha</t>
  </si>
  <si>
    <t xml:space="preserve">Tipo de incidencia</t>
  </si>
  <si>
    <t xml:space="preserve">Qué pasó, en sus palabras</t>
  </si>
  <si>
    <t xml:space="preserve">Qué se hizo</t>
  </si>
  <si>
    <t xml:space="preserve">¿Requería aviso inmediato a Amunet?</t>
  </si>
  <si>
    <t xml:space="preserve">Quién lo registra</t>
  </si>
  <si>
    <t xml:space="preserve">Resumen del sitio</t>
  </si>
  <si>
    <t xml:space="preserve">Se calcula solo a partir de la hoja «Casos». Sirve para revisar antes de enviar, no sustituye al análisis.</t>
  </si>
  <si>
    <t xml:space="preserve">Inclusiones</t>
  </si>
  <si>
    <t xml:space="preserve">Pacientes capturadas</t>
  </si>
  <si>
    <t xml:space="preserve">Casetes válidos</t>
  </si>
  <si>
    <t xml:space="preserve">Casetes inválidos</t>
  </si>
  <si>
    <t xml:space="preserve">Proporción de inválidos</t>
  </si>
  <si>
    <t xml:space="preserve">Lectura</t>
  </si>
  <si>
    <t xml:space="preserve">Lecturas del observador 1 con línea débil</t>
  </si>
  <si>
    <t xml:space="preserve">Lecturas del observador 2 con línea débil</t>
  </si>
  <si>
    <t xml:space="preserve">Casos con discordancia entre lectores</t>
  </si>
  <si>
    <t xml:space="preserve">Casos con fotografía del casete</t>
  </si>
  <si>
    <t xml:space="preserve">Frente a la prueba de referencia</t>
  </si>
  <si>
    <t xml:space="preserve">Concordante: reactivo con VPH-AR positiva</t>
  </si>
  <si>
    <t xml:space="preserve">Concordante: no reactivo con VPH-AR negativa</t>
  </si>
  <si>
    <t xml:space="preserve">Discordancia: reactivo con VPH-AR negativa</t>
  </si>
  <si>
    <t xml:space="preserve">Discordancia: no reactivo con VPH-AR positiva</t>
  </si>
  <si>
    <t xml:space="preserve">Todavía sin resultado de referencia</t>
  </si>
  <si>
    <t xml:space="preserve">Casos con histopatología</t>
  </si>
  <si>
    <t xml:space="preserve">CIN 2 o más</t>
  </si>
  <si>
    <t xml:space="preserve">Antes de enviar, revise</t>
  </si>
  <si>
    <t xml:space="preserve">Casos sin lectura del observador 2</t>
  </si>
  <si>
    <t xml:space="preserve">Casos sin hora de procesamiento</t>
  </si>
  <si>
    <t xml:space="preserve">Incidencias registradas</t>
  </si>
  <si>
    <t xml:space="preserve">El primer renglón de «Casos» es un ejemplo ficticio y cuenta en estos totales hasta que lo borre.</t>
  </si>
  <si>
    <t xml:space="preserve">Catálogos. No modifique esta hoja: las listas desplegables de «Casos» y de «Incidencias» leen de aquí.</t>
  </si>
  <si>
    <t xml:space="preserve">Sí/No/Se desconoce</t>
  </si>
  <si>
    <t xml:space="preserve">Sí/No</t>
  </si>
  <si>
    <t xml:space="preserve">Interferentes</t>
  </si>
  <si>
    <t xml:space="preserve">Lectura del casete</t>
  </si>
  <si>
    <t xml:space="preserve">Aviso inmediato</t>
  </si>
  <si>
    <t xml:space="preserve">No reactivo</t>
  </si>
  <si>
    <t xml:space="preserve">NILM</t>
  </si>
  <si>
    <t xml:space="preserve">Normal</t>
  </si>
  <si>
    <t xml:space="preserve">Sin lesión</t>
  </si>
  <si>
    <t xml:space="preserve">Casete inválido</t>
  </si>
  <si>
    <t xml:space="preserve">Sí, se avisó el mismo día</t>
  </si>
  <si>
    <t xml:space="preserve">Subóptima</t>
  </si>
  <si>
    <t xml:space="preserve">Doxiciclina al 5 %</t>
  </si>
  <si>
    <t xml:space="preserve">Débil</t>
  </si>
  <si>
    <t xml:space="preserve">Inválido</t>
  </si>
  <si>
    <t xml:space="preserve">Negativa</t>
  </si>
  <si>
    <t xml:space="preserve">CIN 1</t>
  </si>
  <si>
    <t xml:space="preserve">Desviación del protocolo</t>
  </si>
  <si>
    <t xml:space="preserve">No requiere aviso inmediato</t>
  </si>
  <si>
    <t xml:space="preserve">Hemoglobina</t>
  </si>
  <si>
    <t xml:space="preserve">No realizada</t>
  </si>
  <si>
    <t xml:space="preserve">LSIL</t>
  </si>
  <si>
    <t xml:space="preserve">No satisfactoria</t>
  </si>
  <si>
    <t xml:space="preserve">Muestra no procesada en tiempo</t>
  </si>
  <si>
    <t xml:space="preserve">Clotrimazol 0.4 mg/mL</t>
  </si>
  <si>
    <t xml:space="preserve">Pendiente</t>
  </si>
  <si>
    <t xml:space="preserve">ASC-H</t>
  </si>
  <si>
    <t xml:space="preserve">CIN 3</t>
  </si>
  <si>
    <t xml:space="preserve">Retiro del consentimiento</t>
  </si>
  <si>
    <t xml:space="preserve">Más de uno</t>
  </si>
  <si>
    <t xml:space="preserve">HSIL</t>
  </si>
  <si>
    <t xml:space="preserve">Adenocarcinoma in situ</t>
  </si>
  <si>
    <t xml:space="preserve">Cambio de lote no previsto</t>
  </si>
  <si>
    <t xml:space="preserve">AGC</t>
  </si>
  <si>
    <t xml:space="preserve">Carcinoma</t>
  </si>
  <si>
    <t xml:space="preserve">Alerta del fabricante</t>
  </si>
  <si>
    <t xml:space="preserve">Sospecha de que un resultado RUO influyó en la atención</t>
  </si>
  <si>
    <t xml:space="preserve">Criterio de paro alcanzado</t>
  </si>
  <si>
    <t xml:space="preserve">Otra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</si>
</sst>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hh:mm"/>
    <numFmt numFmtId="167" formatCode="General"/>
    <numFmt numFmtId="168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E313F"/>
      <name val="Arial"/>
      <family val="0"/>
      <charset val="1"/>
    </font>
    <font>
      <b val="true"/>
      <sz val="10"/>
      <color rgb="FF325969"/>
      <name val="Arial"/>
      <family val="0"/>
      <charset val="1"/>
    </font>
    <font>
      <b val="true"/>
      <sz val="9"/>
      <color rgb="FFE84343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1A7D3"/>
      <name val="Arial"/>
      <family val="0"/>
      <charset val="1"/>
    </font>
    <font>
      <b val="true"/>
      <sz val="14"/>
      <color rgb="FF0E313F"/>
      <name val="Arial"/>
      <family val="0"/>
      <charset val="1"/>
    </font>
    <font>
      <i val="true"/>
      <sz val="9"/>
      <color rgb="FF5D6B78"/>
      <name val="Arial"/>
      <family val="0"/>
      <charset val="1"/>
    </font>
    <font>
      <b val="true"/>
      <sz val="10"/>
      <color rgb="FF0E313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E84343"/>
      <name val="Arial"/>
      <family val="0"/>
      <charset val="1"/>
    </font>
    <font>
      <i val="true"/>
      <sz val="9"/>
      <color rgb="FFE84343"/>
      <name val="Arial"/>
      <family val="0"/>
      <charset val="1"/>
    </font>
    <font>
      <b val="true"/>
      <sz val="10"/>
      <color rgb="FFE8434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0E313F"/>
        <bgColor rgb="FF333333"/>
      </patternFill>
    </fill>
    <fill>
      <patternFill patternType="solid">
        <fgColor rgb="FFDFE9ED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CBD4"/>
      </left>
      <right style="thin">
        <color rgb="FFB9CBD4"/>
      </right>
      <top style="thin">
        <color rgb="FFB9CBD4"/>
      </top>
      <bottom style="thin">
        <color rgb="FFB9CB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BD4"/>
      <rgbColor rgb="FF808080"/>
      <rgbColor rgb="FF9999FF"/>
      <rgbColor rgb="FF993366"/>
      <rgbColor rgb="FFFFFFCC"/>
      <rgbColor rgb="FFDFE9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1A7D3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4343"/>
      <rgbColor rgb="FF5D6B78"/>
      <rgbColor rgb="FF969696"/>
      <rgbColor rgb="FF0E313F"/>
      <rgbColor rgb="FF339966"/>
      <rgbColor rgb="FF003300"/>
      <rgbColor rgb="FF333300"/>
      <rgbColor rgb="FF993300"/>
      <rgbColor rgb="FF993366"/>
      <rgbColor rgb="FF32596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8"/>
  </cols>
  <sheetData>
    <row r="2" customFormat="false" ht="15" hidden="false" customHeight="true" outlineLevel="0" collapsed="false">
      <c r="B2" s="1" t="s">
        <v>0</v>
      </c>
    </row>
    <row r="3" customFormat="false" ht="15" hidden="false" customHeight="true" outlineLevel="0" collapsed="false">
      <c r="B3" s="2" t="s">
        <v>1</v>
      </c>
    </row>
    <row r="4" customFormat="false" ht="15" hidden="false" customHeight="true" outlineLevel="0" collapsed="false">
      <c r="B4" s="3" t="s">
        <v>2</v>
      </c>
    </row>
    <row r="5" customFormat="false" ht="15" hidden="false" customHeight="true" outlineLevel="0" collapsed="false">
      <c r="B5" s="4"/>
    </row>
    <row r="6" customFormat="false" ht="15" hidden="false" customHeight="true" outlineLevel="0" collapsed="false">
      <c r="B6" s="5" t="s">
        <v>3</v>
      </c>
    </row>
    <row r="7" customFormat="false" ht="25.5" hidden="false" customHeight="true" outlineLevel="0" collapsed="false">
      <c r="B7" s="4" t="s">
        <v>4</v>
      </c>
    </row>
    <row r="8" customFormat="false" ht="15" hidden="false" customHeight="true" outlineLevel="0" collapsed="false">
      <c r="B8" s="4" t="s">
        <v>5</v>
      </c>
    </row>
    <row r="9" customFormat="false" ht="15" hidden="false" customHeight="true" outlineLevel="0" collapsed="false">
      <c r="B9" s="4" t="s">
        <v>6</v>
      </c>
    </row>
    <row r="10" customFormat="false" ht="15" hidden="false" customHeight="true" outlineLevel="0" collapsed="false">
      <c r="B10" s="4"/>
    </row>
    <row r="11" customFormat="false" ht="15" hidden="false" customHeight="true" outlineLevel="0" collapsed="false">
      <c r="B11" s="5" t="s">
        <v>7</v>
      </c>
    </row>
    <row r="12" customFormat="false" ht="25.5" hidden="false" customHeight="true" outlineLevel="0" collapsed="false">
      <c r="B12" s="4" t="s">
        <v>8</v>
      </c>
    </row>
    <row r="13" customFormat="false" ht="25.5" hidden="false" customHeight="true" outlineLevel="0" collapsed="false">
      <c r="B13" s="4" t="s">
        <v>9</v>
      </c>
    </row>
    <row r="14" customFormat="false" ht="25.5" hidden="false" customHeight="true" outlineLevel="0" collapsed="false">
      <c r="B14" s="4" t="s">
        <v>10</v>
      </c>
    </row>
    <row r="15" customFormat="false" ht="15" hidden="false" customHeight="true" outlineLevel="0" collapsed="false">
      <c r="B15" s="4" t="s">
        <v>11</v>
      </c>
    </row>
    <row r="16" customFormat="false" ht="15" hidden="false" customHeight="true" outlineLevel="0" collapsed="false">
      <c r="B16" s="4"/>
    </row>
    <row r="17" customFormat="false" ht="15" hidden="false" customHeight="true" outlineLevel="0" collapsed="false">
      <c r="B17" s="5" t="s">
        <v>12</v>
      </c>
    </row>
    <row r="18" customFormat="false" ht="39" hidden="false" customHeight="true" outlineLevel="0" collapsed="false">
      <c r="B18" s="4" t="s">
        <v>13</v>
      </c>
    </row>
    <row r="19" customFormat="false" ht="25.5" hidden="false" customHeight="true" outlineLevel="0" collapsed="false">
      <c r="B19" s="4" t="s">
        <v>14</v>
      </c>
    </row>
    <row r="20" customFormat="false" ht="25.5" hidden="false" customHeight="true" outlineLevel="0" collapsed="false">
      <c r="B20" s="4" t="s">
        <v>15</v>
      </c>
    </row>
    <row r="21" customFormat="false" ht="25.5" hidden="false" customHeight="true" outlineLevel="0" collapsed="false">
      <c r="B21" s="4" t="s">
        <v>16</v>
      </c>
    </row>
    <row r="22" customFormat="false" ht="15" hidden="false" customHeight="true" outlineLevel="0" collapsed="false">
      <c r="B22" s="4"/>
    </row>
    <row r="23" customFormat="false" ht="15" hidden="false" customHeight="true" outlineLevel="0" collapsed="false">
      <c r="B23" s="5" t="s">
        <v>17</v>
      </c>
    </row>
    <row r="24" customFormat="false" ht="39" hidden="false" customHeight="true" outlineLevel="0" collapsed="false">
      <c r="B24" s="4" t="s">
        <v>18</v>
      </c>
    </row>
    <row r="25" customFormat="false" ht="15" hidden="false" customHeight="true" outlineLevel="0" collapsed="false">
      <c r="B25" s="4" t="s">
        <v>19</v>
      </c>
    </row>
    <row r="26" customFormat="false" ht="15" hidden="false" customHeight="true" outlineLevel="0" collapsed="false">
      <c r="B26" s="4" t="s">
        <v>20</v>
      </c>
    </row>
    <row r="27" customFormat="false" ht="15" hidden="false" customHeight="true" outlineLevel="0" collapsed="false">
      <c r="B27" s="4"/>
    </row>
    <row r="28" customFormat="false" ht="15" hidden="false" customHeight="true" outlineLevel="0" collapsed="false">
      <c r="B28" s="5" t="s">
        <v>21</v>
      </c>
    </row>
    <row r="29" customFormat="false" ht="39" hidden="false" customHeight="true" outlineLevel="0" collapsed="false">
      <c r="B29" s="4" t="s">
        <v>22</v>
      </c>
    </row>
    <row r="30" customFormat="false" ht="15" hidden="false" customHeight="true" outlineLevel="0" collapsed="false">
      <c r="B30" s="4"/>
    </row>
    <row r="31" customFormat="false" ht="15" hidden="false" customHeight="true" outlineLevel="0" collapsed="false">
      <c r="B31" s="5" t="s">
        <v>23</v>
      </c>
    </row>
    <row r="32" customFormat="false" ht="39" hidden="false" customHeight="true" outlineLevel="0" collapsed="false">
      <c r="B32" s="4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56"/>
    <col collapsed="false" customWidth="true" hidden="false" outlineLevel="0" max="4" min="4" style="0" width="52"/>
  </cols>
  <sheetData>
    <row r="2" customFormat="false" ht="17.35" hidden="false" customHeight="false" outlineLevel="0" collapsed="false">
      <c r="B2" s="6" t="s">
        <v>25</v>
      </c>
    </row>
    <row r="3" customFormat="false" ht="15" hidden="false" customHeight="false" outlineLevel="0" collapsed="false">
      <c r="B3" s="7" t="s">
        <v>26</v>
      </c>
    </row>
    <row r="5" customFormat="false" ht="15" hidden="false" customHeight="false" outlineLevel="0" collapsed="false">
      <c r="B5" s="8" t="s">
        <v>27</v>
      </c>
    </row>
    <row r="6" customFormat="false" ht="15" hidden="false" customHeight="false" outlineLevel="0" collapsed="false">
      <c r="B6" s="9" t="s">
        <v>28</v>
      </c>
      <c r="C6" s="10"/>
    </row>
    <row r="7" customFormat="false" ht="15" hidden="false" customHeight="false" outlineLevel="0" collapsed="false">
      <c r="B7" s="9" t="s">
        <v>29</v>
      </c>
      <c r="C7" s="10"/>
    </row>
    <row r="8" customFormat="false" ht="15" hidden="false" customHeight="false" outlineLevel="0" collapsed="false">
      <c r="B8" s="9" t="s">
        <v>30</v>
      </c>
      <c r="C8" s="10"/>
      <c r="D8" s="7" t="s">
        <v>31</v>
      </c>
    </row>
    <row r="9" customFormat="false" ht="15" hidden="false" customHeight="false" outlineLevel="0" collapsed="false">
      <c r="B9" s="9" t="s">
        <v>32</v>
      </c>
      <c r="C9" s="10"/>
    </row>
    <row r="10" customFormat="false" ht="15" hidden="false" customHeight="false" outlineLevel="0" collapsed="false">
      <c r="B10" s="8" t="s">
        <v>33</v>
      </c>
    </row>
    <row r="11" customFormat="false" ht="15" hidden="false" customHeight="false" outlineLevel="0" collapsed="false">
      <c r="B11" s="9" t="s">
        <v>34</v>
      </c>
      <c r="C11" s="10"/>
    </row>
    <row r="12" customFormat="false" ht="15" hidden="false" customHeight="false" outlineLevel="0" collapsed="false">
      <c r="B12" s="9" t="s">
        <v>35</v>
      </c>
      <c r="C12" s="10"/>
    </row>
    <row r="13" customFormat="false" ht="15" hidden="false" customHeight="false" outlineLevel="0" collapsed="false">
      <c r="B13" s="9" t="s">
        <v>36</v>
      </c>
      <c r="C13" s="10"/>
    </row>
    <row r="14" customFormat="false" ht="15" hidden="false" customHeight="false" outlineLevel="0" collapsed="false">
      <c r="B14" s="9" t="s">
        <v>37</v>
      </c>
      <c r="C14" s="10"/>
    </row>
    <row r="15" customFormat="false" ht="15" hidden="false" customHeight="false" outlineLevel="0" collapsed="false">
      <c r="B15" s="9" t="s">
        <v>38</v>
      </c>
      <c r="C15" s="10"/>
    </row>
    <row r="16" customFormat="false" ht="15" hidden="false" customHeight="false" outlineLevel="0" collapsed="false">
      <c r="B16" s="9" t="s">
        <v>39</v>
      </c>
      <c r="C16" s="10"/>
    </row>
    <row r="17" customFormat="false" ht="15" hidden="false" customHeight="false" outlineLevel="0" collapsed="false">
      <c r="B17" s="9" t="s">
        <v>40</v>
      </c>
      <c r="C17" s="10"/>
    </row>
    <row r="18" customFormat="false" ht="15" hidden="false" customHeight="false" outlineLevel="0" collapsed="false">
      <c r="B18" s="8" t="s">
        <v>41</v>
      </c>
    </row>
    <row r="19" customFormat="false" ht="15" hidden="false" customHeight="false" outlineLevel="0" collapsed="false">
      <c r="B19" s="9" t="s">
        <v>42</v>
      </c>
      <c r="C19" s="10"/>
    </row>
    <row r="20" customFormat="false" ht="15" hidden="false" customHeight="false" outlineLevel="0" collapsed="false">
      <c r="B20" s="9" t="s">
        <v>43</v>
      </c>
      <c r="C20" s="10"/>
    </row>
    <row r="21" customFormat="false" ht="15" hidden="false" customHeight="false" outlineLevel="0" collapsed="false">
      <c r="B21" s="9" t="s">
        <v>44</v>
      </c>
      <c r="C21" s="10"/>
    </row>
    <row r="22" customFormat="false" ht="15" hidden="false" customHeight="false" outlineLevel="0" collapsed="false">
      <c r="B22" s="9" t="s">
        <v>45</v>
      </c>
      <c r="C22" s="10"/>
    </row>
    <row r="23" customFormat="false" ht="15" hidden="false" customHeight="false" outlineLevel="0" collapsed="false">
      <c r="B23" s="8" t="s">
        <v>46</v>
      </c>
    </row>
    <row r="24" customFormat="false" ht="15" hidden="false" customHeight="false" outlineLevel="0" collapsed="false">
      <c r="B24" s="9" t="s">
        <v>47</v>
      </c>
      <c r="C24" s="10"/>
    </row>
    <row r="25" customFormat="false" ht="15" hidden="false" customHeight="false" outlineLevel="0" collapsed="false">
      <c r="B25" s="9" t="s">
        <v>48</v>
      </c>
      <c r="C25" s="10"/>
    </row>
    <row r="26" customFormat="false" ht="15" hidden="false" customHeight="false" outlineLevel="0" collapsed="false">
      <c r="B26" s="9" t="s">
        <v>49</v>
      </c>
      <c r="C26" s="10"/>
    </row>
    <row r="27" customFormat="false" ht="15" hidden="false" customHeight="false" outlineLevel="0" collapsed="false">
      <c r="B27" s="8" t="s">
        <v>50</v>
      </c>
    </row>
    <row r="28" customFormat="false" ht="15" hidden="false" customHeight="false" outlineLevel="0" collapsed="false">
      <c r="B28" s="9" t="s">
        <v>51</v>
      </c>
      <c r="C28" s="10"/>
    </row>
    <row r="29" customFormat="false" ht="15" hidden="false" customHeight="false" outlineLevel="0" collapsed="false">
      <c r="B29" s="9" t="s">
        <v>52</v>
      </c>
      <c r="C29" s="10"/>
      <c r="D29" s="7" t="s">
        <v>53</v>
      </c>
    </row>
    <row r="30" customFormat="false" ht="15" hidden="false" customHeight="false" outlineLevel="0" collapsed="false">
      <c r="B30" s="9" t="s">
        <v>54</v>
      </c>
      <c r="C30" s="10"/>
      <c r="D30" s="7" t="s">
        <v>55</v>
      </c>
    </row>
    <row r="31" customFormat="false" ht="15" hidden="false" customHeight="false" outlineLevel="0" collapsed="false">
      <c r="B31" s="9" t="s">
        <v>56</v>
      </c>
      <c r="C31" s="10"/>
      <c r="D31" s="7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2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7"/>
    <col collapsed="false" customWidth="true" hidden="false" outlineLevel="0" max="4" min="4" style="0" width="15"/>
    <col collapsed="false" customWidth="true" hidden="false" outlineLevel="0" max="5" min="5" style="0" width="26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12"/>
    <col collapsed="false" customWidth="true" hidden="false" outlineLevel="0" max="9" min="9" style="0" width="15"/>
    <col collapsed="false" customWidth="true" hidden="false" outlineLevel="0" max="10" min="10" style="0" width="13"/>
    <col collapsed="false" customWidth="true" hidden="false" outlineLevel="0" max="11" min="11" style="0" width="12"/>
    <col collapsed="false" customWidth="true" hidden="false" outlineLevel="0" max="12" min="12" style="0" width="24"/>
    <col collapsed="false" customWidth="true" hidden="false" outlineLevel="0" max="13" min="13" style="0" width="20"/>
    <col collapsed="false" customWidth="true" hidden="false" outlineLevel="0" max="15" min="14" style="0" width="14"/>
    <col collapsed="false" customWidth="true" hidden="false" outlineLevel="0" max="16" min="16" style="0" width="15"/>
    <col collapsed="false" customWidth="true" hidden="false" outlineLevel="0" max="17" min="17" style="0" width="16"/>
    <col collapsed="false" customWidth="true" hidden="false" outlineLevel="0" max="19" min="18" style="0" width="17"/>
    <col collapsed="false" customWidth="true" hidden="false" outlineLevel="0" max="20" min="20" style="0" width="24"/>
    <col collapsed="false" customWidth="true" hidden="false" outlineLevel="0" max="22" min="21" style="0" width="13"/>
    <col collapsed="false" customWidth="true" hidden="false" outlineLevel="0" max="23" min="23" style="0" width="16"/>
    <col collapsed="false" customWidth="true" hidden="false" outlineLevel="0" max="24" min="24" style="0" width="20"/>
    <col collapsed="false" customWidth="true" hidden="false" outlineLevel="0" max="25" min="25" style="0" width="16"/>
    <col collapsed="false" customWidth="true" hidden="false" outlineLevel="0" max="26" min="26" style="0" width="15"/>
    <col collapsed="false" customWidth="true" hidden="false" outlineLevel="0" max="27" min="27" style="0" width="18"/>
    <col collapsed="false" customWidth="true" hidden="false" outlineLevel="0" max="28" min="28" style="0" width="16"/>
    <col collapsed="false" customWidth="true" hidden="false" outlineLevel="0" max="29" min="29" style="0" width="30"/>
    <col collapsed="false" customWidth="true" hidden="false" outlineLevel="0" max="30" min="30" style="0" width="14"/>
    <col collapsed="false" customWidth="true" hidden="false" outlineLevel="0" max="31" min="31" style="0" width="34"/>
    <col collapsed="false" customWidth="true" hidden="false" outlineLevel="0" max="32" min="32" style="0" width="40"/>
  </cols>
  <sheetData>
    <row r="1" customFormat="false" ht="15" hidden="false" customHeight="false" outlineLevel="0" collapsed="false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customFormat="false" ht="39.75" hidden="false" customHeight="true" outlineLevel="0" collapsed="false">
      <c r="A2" s="12" t="s">
        <v>59</v>
      </c>
      <c r="B2" s="12" t="s">
        <v>60</v>
      </c>
      <c r="C2" s="12" t="s">
        <v>61</v>
      </c>
      <c r="D2" s="12" t="s">
        <v>62</v>
      </c>
      <c r="E2" s="12" t="s">
        <v>63</v>
      </c>
      <c r="F2" s="12" t="s">
        <v>64</v>
      </c>
      <c r="G2" s="12" t="s">
        <v>65</v>
      </c>
      <c r="H2" s="12" t="s">
        <v>66</v>
      </c>
      <c r="I2" s="12" t="s">
        <v>67</v>
      </c>
      <c r="J2" s="12" t="s">
        <v>68</v>
      </c>
      <c r="K2" s="12" t="s">
        <v>69</v>
      </c>
      <c r="L2" s="12" t="s">
        <v>70</v>
      </c>
      <c r="M2" s="12" t="s">
        <v>71</v>
      </c>
      <c r="N2" s="12" t="s">
        <v>72</v>
      </c>
      <c r="O2" s="12" t="s">
        <v>73</v>
      </c>
      <c r="P2" s="12" t="s">
        <v>74</v>
      </c>
      <c r="Q2" s="12" t="s">
        <v>75</v>
      </c>
      <c r="R2" s="12" t="s">
        <v>76</v>
      </c>
      <c r="S2" s="12" t="s">
        <v>77</v>
      </c>
      <c r="T2" s="12" t="s">
        <v>78</v>
      </c>
      <c r="U2" s="12" t="s">
        <v>79</v>
      </c>
      <c r="V2" s="12" t="s">
        <v>80</v>
      </c>
      <c r="W2" s="12" t="s">
        <v>81</v>
      </c>
      <c r="X2" s="12" t="s">
        <v>82</v>
      </c>
      <c r="Y2" s="12" t="s">
        <v>83</v>
      </c>
      <c r="Z2" s="12" t="s">
        <v>84</v>
      </c>
      <c r="AA2" s="12" t="s">
        <v>85</v>
      </c>
      <c r="AB2" s="12" t="s">
        <v>86</v>
      </c>
      <c r="AC2" s="12" t="s">
        <v>87</v>
      </c>
      <c r="AD2" s="12" t="s">
        <v>88</v>
      </c>
      <c r="AE2" s="12" t="s">
        <v>89</v>
      </c>
      <c r="AF2" s="12" t="s">
        <v>90</v>
      </c>
    </row>
    <row r="3" customFormat="false" ht="15" hidden="false" customHeight="false" outlineLevel="0" collapsed="false">
      <c r="A3" s="13" t="s">
        <v>91</v>
      </c>
      <c r="B3" s="14" t="s">
        <v>92</v>
      </c>
      <c r="C3" s="13" t="n">
        <v>38</v>
      </c>
      <c r="D3" s="13" t="s">
        <v>93</v>
      </c>
      <c r="E3" s="13" t="s">
        <v>94</v>
      </c>
      <c r="F3" s="13" t="s">
        <v>95</v>
      </c>
      <c r="G3" s="13" t="s">
        <v>96</v>
      </c>
      <c r="H3" s="15" t="s">
        <v>97</v>
      </c>
      <c r="I3" s="13" t="s">
        <v>98</v>
      </c>
      <c r="J3" s="13" t="s">
        <v>95</v>
      </c>
      <c r="K3" s="13" t="s">
        <v>95</v>
      </c>
      <c r="L3" s="13" t="s">
        <v>99</v>
      </c>
      <c r="M3" s="13" t="s">
        <v>100</v>
      </c>
      <c r="N3" s="13" t="s">
        <v>101</v>
      </c>
      <c r="O3" s="14" t="s">
        <v>102</v>
      </c>
      <c r="P3" s="15" t="s">
        <v>103</v>
      </c>
      <c r="Q3" s="16" t="n">
        <f aca="false">IF(OR(H3="",P3=""),"",ROUND(MOD(P3-H3,1)*1440,0))</f>
        <v>12</v>
      </c>
      <c r="R3" s="13" t="s">
        <v>104</v>
      </c>
      <c r="S3" s="13" t="s">
        <v>104</v>
      </c>
      <c r="T3" s="16" t="str">
        <f aca="false">IF(OR(R3="",S3=""),"",IF(R3=S3,"Coinciden","DISCORDANCIA entre lectores"))</f>
        <v>Coinciden</v>
      </c>
      <c r="U3" s="13" t="s">
        <v>105</v>
      </c>
      <c r="V3" s="13" t="s">
        <v>93</v>
      </c>
      <c r="W3" s="13" t="s">
        <v>106</v>
      </c>
      <c r="X3" s="13" t="s">
        <v>107</v>
      </c>
      <c r="Y3" s="13" t="s">
        <v>108</v>
      </c>
      <c r="Z3" s="13" t="s">
        <v>109</v>
      </c>
      <c r="AA3" s="13" t="s">
        <v>110</v>
      </c>
      <c r="AB3" s="14" t="s">
        <v>111</v>
      </c>
      <c r="AC3" s="13" t="s">
        <v>112</v>
      </c>
      <c r="AD3" s="14" t="s">
        <v>111</v>
      </c>
      <c r="AE3" s="16" t="str">
        <f aca="false">IF(OR(R3="",S3="",W3=""),"",IF(R3&lt;&gt;S3,"Lectores discordantes",IF(OR(U3="Inválido",W3="No realizada",W3="Pendiente"),"No evaluable",IF(AND(OR(R3="Reactivo",R3="Débil"),W3="Positiva"),"Concordante: reactivo con VPH-AR positiva",IF(AND(R3="No reactivo",W3="Negativa"),"Concordante: no reactivo con VPH-AR negativa",IF(AND(OR(R3="Reactivo",R3="Débil"),W3="Negativa"),"Discordancia: reactivo con VPH-AR negativa","Discordancia: no reactivo con VPH-AR positiva"))))))</f>
        <v>Concordante: reactivo con VPH-AR positiva</v>
      </c>
      <c r="AF3" s="13" t="s">
        <v>113</v>
      </c>
    </row>
    <row r="4" customFormat="false" ht="15" hidden="false" customHeight="false" outlineLevel="0" collapsed="false">
      <c r="A4" s="13"/>
      <c r="B4" s="14"/>
      <c r="C4" s="13"/>
      <c r="D4" s="13"/>
      <c r="E4" s="13"/>
      <c r="F4" s="13"/>
      <c r="G4" s="13"/>
      <c r="H4" s="15"/>
      <c r="I4" s="13"/>
      <c r="J4" s="13"/>
      <c r="K4" s="13"/>
      <c r="L4" s="13"/>
      <c r="M4" s="13"/>
      <c r="N4" s="13"/>
      <c r="O4" s="14"/>
      <c r="P4" s="15"/>
      <c r="Q4" s="16" t="str">
        <f aca="false">IF(OR(H4="",P4=""),"",ROUND(MOD(P4-H4,1)*1440,0))</f>
        <v/>
      </c>
      <c r="R4" s="13"/>
      <c r="S4" s="13"/>
      <c r="T4" s="16" t="str">
        <f aca="false">IF(OR(R4="",S4=""),"",IF(R4=S4,"Coinciden","DISCORDANCIA entre lectores"))</f>
        <v/>
      </c>
      <c r="U4" s="13"/>
      <c r="V4" s="13"/>
      <c r="W4" s="13"/>
      <c r="X4" s="13"/>
      <c r="Y4" s="13"/>
      <c r="Z4" s="13"/>
      <c r="AA4" s="13"/>
      <c r="AB4" s="14"/>
      <c r="AC4" s="13"/>
      <c r="AD4" s="14"/>
      <c r="AE4" s="16" t="str">
        <f aca="false">IF(OR(R4="",S4="",W4=""),"",IF(R4&lt;&gt;S4,"Lectores discordantes",IF(OR(U4="Inválido",W4="No realizada",W4="Pendiente"),"No evaluable",IF(AND(OR(R4="Reactivo",R4="Débil"),W4="Positiva"),"Concordante: reactivo con VPH-AR positiva",IF(AND(R4="No reactivo",W4="Negativa"),"Concordante: no reactivo con VPH-AR negativa",IF(AND(OR(R4="Reactivo",R4="Débil"),W4="Negativa"),"Discordancia: reactivo con VPH-AR negativa","Discordancia: no reactivo con VPH-AR positiva"))))))</f>
        <v/>
      </c>
      <c r="AF4" s="13"/>
    </row>
    <row r="5" customFormat="false" ht="15" hidden="false" customHeight="false" outlineLevel="0" collapsed="false">
      <c r="A5" s="13"/>
      <c r="B5" s="14"/>
      <c r="C5" s="13"/>
      <c r="D5" s="13"/>
      <c r="E5" s="13"/>
      <c r="F5" s="13"/>
      <c r="G5" s="13"/>
      <c r="H5" s="15"/>
      <c r="I5" s="13"/>
      <c r="J5" s="13"/>
      <c r="K5" s="13"/>
      <c r="L5" s="13"/>
      <c r="M5" s="13"/>
      <c r="N5" s="13"/>
      <c r="O5" s="14"/>
      <c r="P5" s="15"/>
      <c r="Q5" s="16" t="str">
        <f aca="false">IF(OR(H5="",P5=""),"",ROUND(MOD(P5-H5,1)*1440,0))</f>
        <v/>
      </c>
      <c r="R5" s="13"/>
      <c r="S5" s="13"/>
      <c r="T5" s="16" t="str">
        <f aca="false">IF(OR(R5="",S5=""),"",IF(R5=S5,"Coinciden","DISCORDANCIA entre lectores"))</f>
        <v/>
      </c>
      <c r="U5" s="13"/>
      <c r="V5" s="13"/>
      <c r="W5" s="13"/>
      <c r="X5" s="13"/>
      <c r="Y5" s="13"/>
      <c r="Z5" s="13"/>
      <c r="AA5" s="13"/>
      <c r="AB5" s="14"/>
      <c r="AC5" s="13"/>
      <c r="AD5" s="14"/>
      <c r="AE5" s="16" t="str">
        <f aca="false">IF(OR(R5="",S5="",W5=""),"",IF(R5&lt;&gt;S5,"Lectores discordantes",IF(OR(U5="Inválido",W5="No realizada",W5="Pendiente"),"No evaluable",IF(AND(OR(R5="Reactivo",R5="Débil"),W5="Positiva"),"Concordante: reactivo con VPH-AR positiva",IF(AND(R5="No reactivo",W5="Negativa"),"Concordante: no reactivo con VPH-AR negativa",IF(AND(OR(R5="Reactivo",R5="Débil"),W5="Negativa"),"Discordancia: reactivo con VPH-AR negativa","Discordancia: no reactivo con VPH-AR positiva"))))))</f>
        <v/>
      </c>
      <c r="AF5" s="13"/>
    </row>
    <row r="6" customFormat="false" ht="15" hidden="false" customHeight="false" outlineLevel="0" collapsed="false">
      <c r="A6" s="13"/>
      <c r="B6" s="14"/>
      <c r="C6" s="13"/>
      <c r="D6" s="13"/>
      <c r="E6" s="13"/>
      <c r="F6" s="13"/>
      <c r="G6" s="13"/>
      <c r="H6" s="15"/>
      <c r="I6" s="13"/>
      <c r="J6" s="13"/>
      <c r="K6" s="13"/>
      <c r="L6" s="13"/>
      <c r="M6" s="13"/>
      <c r="N6" s="13"/>
      <c r="O6" s="14"/>
      <c r="P6" s="15"/>
      <c r="Q6" s="16" t="str">
        <f aca="false">IF(OR(H6="",P6=""),"",ROUND(MOD(P6-H6,1)*1440,0))</f>
        <v/>
      </c>
      <c r="R6" s="13"/>
      <c r="S6" s="13"/>
      <c r="T6" s="16" t="str">
        <f aca="false">IF(OR(R6="",S6=""),"",IF(R6=S6,"Coinciden","DISCORDANCIA entre lectores"))</f>
        <v/>
      </c>
      <c r="U6" s="13"/>
      <c r="V6" s="13"/>
      <c r="W6" s="13"/>
      <c r="X6" s="13"/>
      <c r="Y6" s="13"/>
      <c r="Z6" s="13"/>
      <c r="AA6" s="13"/>
      <c r="AB6" s="14"/>
      <c r="AC6" s="13"/>
      <c r="AD6" s="14"/>
      <c r="AE6" s="16" t="str">
        <f aca="false">IF(OR(R6="",S6="",W6=""),"",IF(R6&lt;&gt;S6,"Lectores discordantes",IF(OR(U6="Inválido",W6="No realizada",W6="Pendiente"),"No evaluable",IF(AND(OR(R6="Reactivo",R6="Débil"),W6="Positiva"),"Concordante: reactivo con VPH-AR positiva",IF(AND(R6="No reactivo",W6="Negativa"),"Concordante: no reactivo con VPH-AR negativa",IF(AND(OR(R6="Reactivo",R6="Débil"),W6="Negativa"),"Discordancia: reactivo con VPH-AR negativa","Discordancia: no reactivo con VPH-AR positiva"))))))</f>
        <v/>
      </c>
      <c r="AF6" s="13"/>
    </row>
    <row r="7" customFormat="false" ht="15" hidden="false" customHeight="false" outlineLevel="0" collapsed="false">
      <c r="A7" s="13"/>
      <c r="B7" s="14"/>
      <c r="C7" s="13"/>
      <c r="D7" s="13"/>
      <c r="E7" s="13"/>
      <c r="F7" s="13"/>
      <c r="G7" s="13"/>
      <c r="H7" s="15"/>
      <c r="I7" s="13"/>
      <c r="J7" s="13"/>
      <c r="K7" s="13"/>
      <c r="L7" s="13"/>
      <c r="M7" s="13"/>
      <c r="N7" s="13"/>
      <c r="O7" s="14"/>
      <c r="P7" s="15"/>
      <c r="Q7" s="16" t="str">
        <f aca="false">IF(OR(H7="",P7=""),"",ROUND(MOD(P7-H7,1)*1440,0))</f>
        <v/>
      </c>
      <c r="R7" s="13"/>
      <c r="S7" s="13"/>
      <c r="T7" s="16" t="str">
        <f aca="false">IF(OR(R7="",S7=""),"",IF(R7=S7,"Coinciden","DISCORDANCIA entre lectores"))</f>
        <v/>
      </c>
      <c r="U7" s="13"/>
      <c r="V7" s="13"/>
      <c r="W7" s="13"/>
      <c r="X7" s="13"/>
      <c r="Y7" s="13"/>
      <c r="Z7" s="13"/>
      <c r="AA7" s="13"/>
      <c r="AB7" s="14"/>
      <c r="AC7" s="13"/>
      <c r="AD7" s="14"/>
      <c r="AE7" s="16" t="str">
        <f aca="false">IF(OR(R7="",S7="",W7=""),"",IF(R7&lt;&gt;S7,"Lectores discordantes",IF(OR(U7="Inválido",W7="No realizada",W7="Pendiente"),"No evaluable",IF(AND(OR(R7="Reactivo",R7="Débil"),W7="Positiva"),"Concordante: reactivo con VPH-AR positiva",IF(AND(R7="No reactivo",W7="Negativa"),"Concordante: no reactivo con VPH-AR negativa",IF(AND(OR(R7="Reactivo",R7="Débil"),W7="Negativa"),"Discordancia: reactivo con VPH-AR negativa","Discordancia: no reactivo con VPH-AR positiva"))))))</f>
        <v/>
      </c>
      <c r="AF7" s="13"/>
    </row>
    <row r="8" customFormat="false" ht="15" hidden="false" customHeight="false" outlineLevel="0" collapsed="false">
      <c r="A8" s="13"/>
      <c r="B8" s="14"/>
      <c r="C8" s="13"/>
      <c r="D8" s="13"/>
      <c r="E8" s="13"/>
      <c r="F8" s="13"/>
      <c r="G8" s="13"/>
      <c r="H8" s="15"/>
      <c r="I8" s="13"/>
      <c r="J8" s="13"/>
      <c r="K8" s="13"/>
      <c r="L8" s="13"/>
      <c r="M8" s="13"/>
      <c r="N8" s="13"/>
      <c r="O8" s="14"/>
      <c r="P8" s="15"/>
      <c r="Q8" s="16" t="str">
        <f aca="false">IF(OR(H8="",P8=""),"",ROUND(MOD(P8-H8,1)*1440,0))</f>
        <v/>
      </c>
      <c r="R8" s="13"/>
      <c r="S8" s="13"/>
      <c r="T8" s="16" t="str">
        <f aca="false">IF(OR(R8="",S8=""),"",IF(R8=S8,"Coinciden","DISCORDANCIA entre lectores"))</f>
        <v/>
      </c>
      <c r="U8" s="13"/>
      <c r="V8" s="13"/>
      <c r="W8" s="13"/>
      <c r="X8" s="13"/>
      <c r="Y8" s="13"/>
      <c r="Z8" s="13"/>
      <c r="AA8" s="13"/>
      <c r="AB8" s="14"/>
      <c r="AC8" s="13"/>
      <c r="AD8" s="14"/>
      <c r="AE8" s="16" t="str">
        <f aca="false">IF(OR(R8="",S8="",W8=""),"",IF(R8&lt;&gt;S8,"Lectores discordantes",IF(OR(U8="Inválido",W8="No realizada",W8="Pendiente"),"No evaluable",IF(AND(OR(R8="Reactivo",R8="Débil"),W8="Positiva"),"Concordante: reactivo con VPH-AR positiva",IF(AND(R8="No reactivo",W8="Negativa"),"Concordante: no reactivo con VPH-AR negativa",IF(AND(OR(R8="Reactivo",R8="Débil"),W8="Negativa"),"Discordancia: reactivo con VPH-AR negativa","Discordancia: no reactivo con VPH-AR positiva"))))))</f>
        <v/>
      </c>
      <c r="AF8" s="13"/>
    </row>
    <row r="9" customFormat="false" ht="15" hidden="false" customHeight="false" outlineLevel="0" collapsed="false">
      <c r="A9" s="13"/>
      <c r="B9" s="14"/>
      <c r="C9" s="13"/>
      <c r="D9" s="13"/>
      <c r="E9" s="13"/>
      <c r="F9" s="13"/>
      <c r="G9" s="13"/>
      <c r="H9" s="15"/>
      <c r="I9" s="13"/>
      <c r="J9" s="13"/>
      <c r="K9" s="13"/>
      <c r="L9" s="13"/>
      <c r="M9" s="13"/>
      <c r="N9" s="13"/>
      <c r="O9" s="14"/>
      <c r="P9" s="15"/>
      <c r="Q9" s="16" t="str">
        <f aca="false">IF(OR(H9="",P9=""),"",ROUND(MOD(P9-H9,1)*1440,0))</f>
        <v/>
      </c>
      <c r="R9" s="13"/>
      <c r="S9" s="13"/>
      <c r="T9" s="16" t="str">
        <f aca="false">IF(OR(R9="",S9=""),"",IF(R9=S9,"Coinciden","DISCORDANCIA entre lectores"))</f>
        <v/>
      </c>
      <c r="U9" s="13"/>
      <c r="V9" s="13"/>
      <c r="W9" s="13"/>
      <c r="X9" s="13"/>
      <c r="Y9" s="13"/>
      <c r="Z9" s="13"/>
      <c r="AA9" s="13"/>
      <c r="AB9" s="14"/>
      <c r="AC9" s="13"/>
      <c r="AD9" s="14"/>
      <c r="AE9" s="16" t="str">
        <f aca="false">IF(OR(R9="",S9="",W9=""),"",IF(R9&lt;&gt;S9,"Lectores discordantes",IF(OR(U9="Inválido",W9="No realizada",W9="Pendiente"),"No evaluable",IF(AND(OR(R9="Reactivo",R9="Débil"),W9="Positiva"),"Concordante: reactivo con VPH-AR positiva",IF(AND(R9="No reactivo",W9="Negativa"),"Concordante: no reactivo con VPH-AR negativa",IF(AND(OR(R9="Reactivo",R9="Débil"),W9="Negativa"),"Discordancia: reactivo con VPH-AR negativa","Discordancia: no reactivo con VPH-AR positiva"))))))</f>
        <v/>
      </c>
      <c r="AF9" s="13"/>
    </row>
    <row r="10" customFormat="false" ht="15" hidden="false" customHeight="false" outlineLevel="0" collapsed="false">
      <c r="A10" s="13"/>
      <c r="B10" s="14"/>
      <c r="C10" s="13"/>
      <c r="D10" s="13"/>
      <c r="E10" s="13"/>
      <c r="F10" s="13"/>
      <c r="G10" s="13"/>
      <c r="H10" s="15"/>
      <c r="I10" s="13"/>
      <c r="J10" s="13"/>
      <c r="K10" s="13"/>
      <c r="L10" s="13"/>
      <c r="M10" s="13"/>
      <c r="N10" s="13"/>
      <c r="O10" s="14"/>
      <c r="P10" s="15"/>
      <c r="Q10" s="16" t="str">
        <f aca="false">IF(OR(H10="",P10=""),"",ROUND(MOD(P10-H10,1)*1440,0))</f>
        <v/>
      </c>
      <c r="R10" s="13"/>
      <c r="S10" s="13"/>
      <c r="T10" s="16" t="str">
        <f aca="false">IF(OR(R10="",S10=""),"",IF(R10=S10,"Coinciden","DISCORDANCIA entre lectores"))</f>
        <v/>
      </c>
      <c r="U10" s="13"/>
      <c r="V10" s="13"/>
      <c r="W10" s="13"/>
      <c r="X10" s="13"/>
      <c r="Y10" s="13"/>
      <c r="Z10" s="13"/>
      <c r="AA10" s="13"/>
      <c r="AB10" s="14"/>
      <c r="AC10" s="13"/>
      <c r="AD10" s="14"/>
      <c r="AE10" s="16" t="str">
        <f aca="false">IF(OR(R10="",S10="",W10=""),"",IF(R10&lt;&gt;S10,"Lectores discordantes",IF(OR(U10="Inválido",W10="No realizada",W10="Pendiente"),"No evaluable",IF(AND(OR(R10="Reactivo",R10="Débil"),W10="Positiva"),"Concordante: reactivo con VPH-AR positiva",IF(AND(R10="No reactivo",W10="Negativa"),"Concordante: no reactivo con VPH-AR negativa",IF(AND(OR(R10="Reactivo",R10="Débil"),W10="Negativa"),"Discordancia: reactivo con VPH-AR negativa","Discordancia: no reactivo con VPH-AR positiva"))))))</f>
        <v/>
      </c>
      <c r="AF10" s="13"/>
    </row>
    <row r="11" customFormat="false" ht="15" hidden="false" customHeight="false" outlineLevel="0" collapsed="false">
      <c r="A11" s="13"/>
      <c r="B11" s="14"/>
      <c r="C11" s="13"/>
      <c r="D11" s="13"/>
      <c r="E11" s="13"/>
      <c r="F11" s="13"/>
      <c r="G11" s="13"/>
      <c r="H11" s="15"/>
      <c r="I11" s="13"/>
      <c r="J11" s="13"/>
      <c r="K11" s="13"/>
      <c r="L11" s="13"/>
      <c r="M11" s="13"/>
      <c r="N11" s="13"/>
      <c r="O11" s="14"/>
      <c r="P11" s="15"/>
      <c r="Q11" s="16" t="str">
        <f aca="false">IF(OR(H11="",P11=""),"",ROUND(MOD(P11-H11,1)*1440,0))</f>
        <v/>
      </c>
      <c r="R11" s="13"/>
      <c r="S11" s="13"/>
      <c r="T11" s="16" t="str">
        <f aca="false">IF(OR(R11="",S11=""),"",IF(R11=S11,"Coinciden","DISCORDANCIA entre lectores"))</f>
        <v/>
      </c>
      <c r="U11" s="13"/>
      <c r="V11" s="13"/>
      <c r="W11" s="13"/>
      <c r="X11" s="13"/>
      <c r="Y11" s="13"/>
      <c r="Z11" s="13"/>
      <c r="AA11" s="13"/>
      <c r="AB11" s="14"/>
      <c r="AC11" s="13"/>
      <c r="AD11" s="14"/>
      <c r="AE11" s="16" t="str">
        <f aca="false">IF(OR(R11="",S11="",W11=""),"",IF(R11&lt;&gt;S11,"Lectores discordantes",IF(OR(U11="Inválido",W11="No realizada",W11="Pendiente"),"No evaluable",IF(AND(OR(R11="Reactivo",R11="Débil"),W11="Positiva"),"Concordante: reactivo con VPH-AR positiva",IF(AND(R11="No reactivo",W11="Negativa"),"Concordante: no reactivo con VPH-AR negativa",IF(AND(OR(R11="Reactivo",R11="Débil"),W11="Negativa"),"Discordancia: reactivo con VPH-AR negativa","Discordancia: no reactivo con VPH-AR positiva"))))))</f>
        <v/>
      </c>
      <c r="AF11" s="13"/>
    </row>
    <row r="12" customFormat="false" ht="15" hidden="false" customHeight="false" outlineLevel="0" collapsed="false">
      <c r="A12" s="13"/>
      <c r="B12" s="14"/>
      <c r="C12" s="13"/>
      <c r="D12" s="13"/>
      <c r="E12" s="13"/>
      <c r="F12" s="13"/>
      <c r="G12" s="13"/>
      <c r="H12" s="15"/>
      <c r="I12" s="13"/>
      <c r="J12" s="13"/>
      <c r="K12" s="13"/>
      <c r="L12" s="13"/>
      <c r="M12" s="13"/>
      <c r="N12" s="13"/>
      <c r="O12" s="14"/>
      <c r="P12" s="15"/>
      <c r="Q12" s="16" t="str">
        <f aca="false">IF(OR(H12="",P12=""),"",ROUND(MOD(P12-H12,1)*1440,0))</f>
        <v/>
      </c>
      <c r="R12" s="13"/>
      <c r="S12" s="13"/>
      <c r="T12" s="16" t="str">
        <f aca="false">IF(OR(R12="",S12=""),"",IF(R12=S12,"Coinciden","DISCORDANCIA entre lectores"))</f>
        <v/>
      </c>
      <c r="U12" s="13"/>
      <c r="V12" s="13"/>
      <c r="W12" s="13"/>
      <c r="X12" s="13"/>
      <c r="Y12" s="13"/>
      <c r="Z12" s="13"/>
      <c r="AA12" s="13"/>
      <c r="AB12" s="14"/>
      <c r="AC12" s="13"/>
      <c r="AD12" s="14"/>
      <c r="AE12" s="16" t="str">
        <f aca="false">IF(OR(R12="",S12="",W12=""),"",IF(R12&lt;&gt;S12,"Lectores discordantes",IF(OR(U12="Inválido",W12="No realizada",W12="Pendiente"),"No evaluable",IF(AND(OR(R12="Reactivo",R12="Débil"),W12="Positiva"),"Concordante: reactivo con VPH-AR positiva",IF(AND(R12="No reactivo",W12="Negativa"),"Concordante: no reactivo con VPH-AR negativa",IF(AND(OR(R12="Reactivo",R12="Débil"),W12="Negativa"),"Discordancia: reactivo con VPH-AR negativa","Discordancia: no reactivo con VPH-AR positiva"))))))</f>
        <v/>
      </c>
      <c r="AF12" s="13"/>
    </row>
    <row r="13" customFormat="false" ht="15" hidden="false" customHeight="false" outlineLevel="0" collapsed="false">
      <c r="A13" s="13"/>
      <c r="B13" s="14"/>
      <c r="C13" s="13"/>
      <c r="D13" s="13"/>
      <c r="E13" s="13"/>
      <c r="F13" s="13"/>
      <c r="G13" s="13"/>
      <c r="H13" s="15"/>
      <c r="I13" s="13"/>
      <c r="J13" s="13"/>
      <c r="K13" s="13"/>
      <c r="L13" s="13"/>
      <c r="M13" s="13"/>
      <c r="N13" s="13"/>
      <c r="O13" s="14"/>
      <c r="P13" s="15"/>
      <c r="Q13" s="16" t="str">
        <f aca="false">IF(OR(H13="",P13=""),"",ROUND(MOD(P13-H13,1)*1440,0))</f>
        <v/>
      </c>
      <c r="R13" s="13"/>
      <c r="S13" s="13"/>
      <c r="T13" s="16" t="str">
        <f aca="false">IF(OR(R13="",S13=""),"",IF(R13=S13,"Coinciden","DISCORDANCIA entre lectores"))</f>
        <v/>
      </c>
      <c r="U13" s="13"/>
      <c r="V13" s="13"/>
      <c r="W13" s="13"/>
      <c r="X13" s="13"/>
      <c r="Y13" s="13"/>
      <c r="Z13" s="13"/>
      <c r="AA13" s="13"/>
      <c r="AB13" s="14"/>
      <c r="AC13" s="13"/>
      <c r="AD13" s="14"/>
      <c r="AE13" s="16" t="str">
        <f aca="false">IF(OR(R13="",S13="",W13=""),"",IF(R13&lt;&gt;S13,"Lectores discordantes",IF(OR(U13="Inválido",W13="No realizada",W13="Pendiente"),"No evaluable",IF(AND(OR(R13="Reactivo",R13="Débil"),W13="Positiva"),"Concordante: reactivo con VPH-AR positiva",IF(AND(R13="No reactivo",W13="Negativa"),"Concordante: no reactivo con VPH-AR negativa",IF(AND(OR(R13="Reactivo",R13="Débil"),W13="Negativa"),"Discordancia: reactivo con VPH-AR negativa","Discordancia: no reactivo con VPH-AR positiva"))))))</f>
        <v/>
      </c>
      <c r="AF13" s="13"/>
    </row>
    <row r="14" customFormat="false" ht="15" hidden="false" customHeight="false" outlineLevel="0" collapsed="false">
      <c r="A14" s="13"/>
      <c r="B14" s="14"/>
      <c r="C14" s="13"/>
      <c r="D14" s="13"/>
      <c r="E14" s="13"/>
      <c r="F14" s="13"/>
      <c r="G14" s="13"/>
      <c r="H14" s="15"/>
      <c r="I14" s="13"/>
      <c r="J14" s="13"/>
      <c r="K14" s="13"/>
      <c r="L14" s="13"/>
      <c r="M14" s="13"/>
      <c r="N14" s="13"/>
      <c r="O14" s="14"/>
      <c r="P14" s="15"/>
      <c r="Q14" s="16" t="str">
        <f aca="false">IF(OR(H14="",P14=""),"",ROUND(MOD(P14-H14,1)*1440,0))</f>
        <v/>
      </c>
      <c r="R14" s="13"/>
      <c r="S14" s="13"/>
      <c r="T14" s="16" t="str">
        <f aca="false">IF(OR(R14="",S14=""),"",IF(R14=S14,"Coinciden","DISCORDANCIA entre lectores"))</f>
        <v/>
      </c>
      <c r="U14" s="13"/>
      <c r="V14" s="13"/>
      <c r="W14" s="13"/>
      <c r="X14" s="13"/>
      <c r="Y14" s="13"/>
      <c r="Z14" s="13"/>
      <c r="AA14" s="13"/>
      <c r="AB14" s="14"/>
      <c r="AC14" s="13"/>
      <c r="AD14" s="14"/>
      <c r="AE14" s="16" t="str">
        <f aca="false">IF(OR(R14="",S14="",W14=""),"",IF(R14&lt;&gt;S14,"Lectores discordantes",IF(OR(U14="Inválido",W14="No realizada",W14="Pendiente"),"No evaluable",IF(AND(OR(R14="Reactivo",R14="Débil"),W14="Positiva"),"Concordante: reactivo con VPH-AR positiva",IF(AND(R14="No reactivo",W14="Negativa"),"Concordante: no reactivo con VPH-AR negativa",IF(AND(OR(R14="Reactivo",R14="Débil"),W14="Negativa"),"Discordancia: reactivo con VPH-AR negativa","Discordancia: no reactivo con VPH-AR positiva"))))))</f>
        <v/>
      </c>
      <c r="AF14" s="13"/>
    </row>
    <row r="15" customFormat="false" ht="15" hidden="false" customHeight="false" outlineLevel="0" collapsed="false">
      <c r="A15" s="13"/>
      <c r="B15" s="14"/>
      <c r="C15" s="13"/>
      <c r="D15" s="13"/>
      <c r="E15" s="13"/>
      <c r="F15" s="13"/>
      <c r="G15" s="13"/>
      <c r="H15" s="15"/>
      <c r="I15" s="13"/>
      <c r="J15" s="13"/>
      <c r="K15" s="13"/>
      <c r="L15" s="13"/>
      <c r="M15" s="13"/>
      <c r="N15" s="13"/>
      <c r="O15" s="14"/>
      <c r="P15" s="15"/>
      <c r="Q15" s="16" t="str">
        <f aca="false">IF(OR(H15="",P15=""),"",ROUND(MOD(P15-H15,1)*1440,0))</f>
        <v/>
      </c>
      <c r="R15" s="13"/>
      <c r="S15" s="13"/>
      <c r="T15" s="16" t="str">
        <f aca="false">IF(OR(R15="",S15=""),"",IF(R15=S15,"Coinciden","DISCORDANCIA entre lectores"))</f>
        <v/>
      </c>
      <c r="U15" s="13"/>
      <c r="V15" s="13"/>
      <c r="W15" s="13"/>
      <c r="X15" s="13"/>
      <c r="Y15" s="13"/>
      <c r="Z15" s="13"/>
      <c r="AA15" s="13"/>
      <c r="AB15" s="14"/>
      <c r="AC15" s="13"/>
      <c r="AD15" s="14"/>
      <c r="AE15" s="16" t="str">
        <f aca="false">IF(OR(R15="",S15="",W15=""),"",IF(R15&lt;&gt;S15,"Lectores discordantes",IF(OR(U15="Inválido",W15="No realizada",W15="Pendiente"),"No evaluable",IF(AND(OR(R15="Reactivo",R15="Débil"),W15="Positiva"),"Concordante: reactivo con VPH-AR positiva",IF(AND(R15="No reactivo",W15="Negativa"),"Concordante: no reactivo con VPH-AR negativa",IF(AND(OR(R15="Reactivo",R15="Débil"),W15="Negativa"),"Discordancia: reactivo con VPH-AR negativa","Discordancia: no reactivo con VPH-AR positiva"))))))</f>
        <v/>
      </c>
      <c r="AF15" s="13"/>
    </row>
    <row r="16" customFormat="false" ht="15" hidden="false" customHeight="false" outlineLevel="0" collapsed="false">
      <c r="A16" s="13"/>
      <c r="B16" s="14"/>
      <c r="C16" s="13"/>
      <c r="D16" s="13"/>
      <c r="E16" s="13"/>
      <c r="F16" s="13"/>
      <c r="G16" s="13"/>
      <c r="H16" s="15"/>
      <c r="I16" s="13"/>
      <c r="J16" s="13"/>
      <c r="K16" s="13"/>
      <c r="L16" s="13"/>
      <c r="M16" s="13"/>
      <c r="N16" s="13"/>
      <c r="O16" s="14"/>
      <c r="P16" s="15"/>
      <c r="Q16" s="16" t="str">
        <f aca="false">IF(OR(H16="",P16=""),"",ROUND(MOD(P16-H16,1)*1440,0))</f>
        <v/>
      </c>
      <c r="R16" s="13"/>
      <c r="S16" s="13"/>
      <c r="T16" s="16" t="str">
        <f aca="false">IF(OR(R16="",S16=""),"",IF(R16=S16,"Coinciden","DISCORDANCIA entre lectores"))</f>
        <v/>
      </c>
      <c r="U16" s="13"/>
      <c r="V16" s="13"/>
      <c r="W16" s="13"/>
      <c r="X16" s="13"/>
      <c r="Y16" s="13"/>
      <c r="Z16" s="13"/>
      <c r="AA16" s="13"/>
      <c r="AB16" s="14"/>
      <c r="AC16" s="13"/>
      <c r="AD16" s="14"/>
      <c r="AE16" s="16" t="str">
        <f aca="false">IF(OR(R16="",S16="",W16=""),"",IF(R16&lt;&gt;S16,"Lectores discordantes",IF(OR(U16="Inválido",W16="No realizada",W16="Pendiente"),"No evaluable",IF(AND(OR(R16="Reactivo",R16="Débil"),W16="Positiva"),"Concordante: reactivo con VPH-AR positiva",IF(AND(R16="No reactivo",W16="Negativa"),"Concordante: no reactivo con VPH-AR negativa",IF(AND(OR(R16="Reactivo",R16="Débil"),W16="Negativa"),"Discordancia: reactivo con VPH-AR negativa","Discordancia: no reactivo con VPH-AR positiva"))))))</f>
        <v/>
      </c>
      <c r="AF16" s="13"/>
    </row>
    <row r="17" customFormat="false" ht="15" hidden="false" customHeight="false" outlineLevel="0" collapsed="false">
      <c r="A17" s="13"/>
      <c r="B17" s="14"/>
      <c r="C17" s="13"/>
      <c r="D17" s="13"/>
      <c r="E17" s="13"/>
      <c r="F17" s="13"/>
      <c r="G17" s="13"/>
      <c r="H17" s="15"/>
      <c r="I17" s="13"/>
      <c r="J17" s="13"/>
      <c r="K17" s="13"/>
      <c r="L17" s="13"/>
      <c r="M17" s="13"/>
      <c r="N17" s="13"/>
      <c r="O17" s="14"/>
      <c r="P17" s="15"/>
      <c r="Q17" s="16" t="str">
        <f aca="false">IF(OR(H17="",P17=""),"",ROUND(MOD(P17-H17,1)*1440,0))</f>
        <v/>
      </c>
      <c r="R17" s="13"/>
      <c r="S17" s="13"/>
      <c r="T17" s="16" t="str">
        <f aca="false">IF(OR(R17="",S17=""),"",IF(R17=S17,"Coinciden","DISCORDANCIA entre lectores"))</f>
        <v/>
      </c>
      <c r="U17" s="13"/>
      <c r="V17" s="13"/>
      <c r="W17" s="13"/>
      <c r="X17" s="13"/>
      <c r="Y17" s="13"/>
      <c r="Z17" s="13"/>
      <c r="AA17" s="13"/>
      <c r="AB17" s="14"/>
      <c r="AC17" s="13"/>
      <c r="AD17" s="14"/>
      <c r="AE17" s="16" t="str">
        <f aca="false">IF(OR(R17="",S17="",W17=""),"",IF(R17&lt;&gt;S17,"Lectores discordantes",IF(OR(U17="Inválido",W17="No realizada",W17="Pendiente"),"No evaluable",IF(AND(OR(R17="Reactivo",R17="Débil"),W17="Positiva"),"Concordante: reactivo con VPH-AR positiva",IF(AND(R17="No reactivo",W17="Negativa"),"Concordante: no reactivo con VPH-AR negativa",IF(AND(OR(R17="Reactivo",R17="Débil"),W17="Negativa"),"Discordancia: reactivo con VPH-AR negativa","Discordancia: no reactivo con VPH-AR positiva"))))))</f>
        <v/>
      </c>
      <c r="AF17" s="13"/>
    </row>
    <row r="18" customFormat="false" ht="15" hidden="false" customHeight="false" outlineLevel="0" collapsed="false">
      <c r="A18" s="13"/>
      <c r="B18" s="14"/>
      <c r="C18" s="13"/>
      <c r="D18" s="13"/>
      <c r="E18" s="13"/>
      <c r="F18" s="13"/>
      <c r="G18" s="13"/>
      <c r="H18" s="15"/>
      <c r="I18" s="13"/>
      <c r="J18" s="13"/>
      <c r="K18" s="13"/>
      <c r="L18" s="13"/>
      <c r="M18" s="13"/>
      <c r="N18" s="13"/>
      <c r="O18" s="14"/>
      <c r="P18" s="15"/>
      <c r="Q18" s="16" t="str">
        <f aca="false">IF(OR(H18="",P18=""),"",ROUND(MOD(P18-H18,1)*1440,0))</f>
        <v/>
      </c>
      <c r="R18" s="13"/>
      <c r="S18" s="13"/>
      <c r="T18" s="16" t="str">
        <f aca="false">IF(OR(R18="",S18=""),"",IF(R18=S18,"Coinciden","DISCORDANCIA entre lectores"))</f>
        <v/>
      </c>
      <c r="U18" s="13"/>
      <c r="V18" s="13"/>
      <c r="W18" s="13"/>
      <c r="X18" s="13"/>
      <c r="Y18" s="13"/>
      <c r="Z18" s="13"/>
      <c r="AA18" s="13"/>
      <c r="AB18" s="14"/>
      <c r="AC18" s="13"/>
      <c r="AD18" s="14"/>
      <c r="AE18" s="16" t="str">
        <f aca="false">IF(OR(R18="",S18="",W18=""),"",IF(R18&lt;&gt;S18,"Lectores discordantes",IF(OR(U18="Inválido",W18="No realizada",W18="Pendiente"),"No evaluable",IF(AND(OR(R18="Reactivo",R18="Débil"),W18="Positiva"),"Concordante: reactivo con VPH-AR positiva",IF(AND(R18="No reactivo",W18="Negativa"),"Concordante: no reactivo con VPH-AR negativa",IF(AND(OR(R18="Reactivo",R18="Débil"),W18="Negativa"),"Discordancia: reactivo con VPH-AR negativa","Discordancia: no reactivo con VPH-AR positiva"))))))</f>
        <v/>
      </c>
      <c r="AF18" s="13"/>
    </row>
    <row r="19" customFormat="false" ht="15" hidden="false" customHeight="false" outlineLevel="0" collapsed="false">
      <c r="A19" s="13"/>
      <c r="B19" s="14"/>
      <c r="C19" s="13"/>
      <c r="D19" s="13"/>
      <c r="E19" s="13"/>
      <c r="F19" s="13"/>
      <c r="G19" s="13"/>
      <c r="H19" s="15"/>
      <c r="I19" s="13"/>
      <c r="J19" s="13"/>
      <c r="K19" s="13"/>
      <c r="L19" s="13"/>
      <c r="M19" s="13"/>
      <c r="N19" s="13"/>
      <c r="O19" s="14"/>
      <c r="P19" s="15"/>
      <c r="Q19" s="16" t="str">
        <f aca="false">IF(OR(H19="",P19=""),"",ROUND(MOD(P19-H19,1)*1440,0))</f>
        <v/>
      </c>
      <c r="R19" s="13"/>
      <c r="S19" s="13"/>
      <c r="T19" s="16" t="str">
        <f aca="false">IF(OR(R19="",S19=""),"",IF(R19=S19,"Coinciden","DISCORDANCIA entre lectores"))</f>
        <v/>
      </c>
      <c r="U19" s="13"/>
      <c r="V19" s="13"/>
      <c r="W19" s="13"/>
      <c r="X19" s="13"/>
      <c r="Y19" s="13"/>
      <c r="Z19" s="13"/>
      <c r="AA19" s="13"/>
      <c r="AB19" s="14"/>
      <c r="AC19" s="13"/>
      <c r="AD19" s="14"/>
      <c r="AE19" s="16" t="str">
        <f aca="false">IF(OR(R19="",S19="",W19=""),"",IF(R19&lt;&gt;S19,"Lectores discordantes",IF(OR(U19="Inválido",W19="No realizada",W19="Pendiente"),"No evaluable",IF(AND(OR(R19="Reactivo",R19="Débil"),W19="Positiva"),"Concordante: reactivo con VPH-AR positiva",IF(AND(R19="No reactivo",W19="Negativa"),"Concordante: no reactivo con VPH-AR negativa",IF(AND(OR(R19="Reactivo",R19="Débil"),W19="Negativa"),"Discordancia: reactivo con VPH-AR negativa","Discordancia: no reactivo con VPH-AR positiva"))))))</f>
        <v/>
      </c>
      <c r="AF19" s="13"/>
    </row>
    <row r="20" customFormat="false" ht="15" hidden="false" customHeight="false" outlineLevel="0" collapsed="false">
      <c r="A20" s="13"/>
      <c r="B20" s="14"/>
      <c r="C20" s="13"/>
      <c r="D20" s="13"/>
      <c r="E20" s="13"/>
      <c r="F20" s="13"/>
      <c r="G20" s="13"/>
      <c r="H20" s="15"/>
      <c r="I20" s="13"/>
      <c r="J20" s="13"/>
      <c r="K20" s="13"/>
      <c r="L20" s="13"/>
      <c r="M20" s="13"/>
      <c r="N20" s="13"/>
      <c r="O20" s="14"/>
      <c r="P20" s="15"/>
      <c r="Q20" s="16" t="str">
        <f aca="false">IF(OR(H20="",P20=""),"",ROUND(MOD(P20-H20,1)*1440,0))</f>
        <v/>
      </c>
      <c r="R20" s="13"/>
      <c r="S20" s="13"/>
      <c r="T20" s="16" t="str">
        <f aca="false">IF(OR(R20="",S20=""),"",IF(R20=S20,"Coinciden","DISCORDANCIA entre lectores"))</f>
        <v/>
      </c>
      <c r="U20" s="13"/>
      <c r="V20" s="13"/>
      <c r="W20" s="13"/>
      <c r="X20" s="13"/>
      <c r="Y20" s="13"/>
      <c r="Z20" s="13"/>
      <c r="AA20" s="13"/>
      <c r="AB20" s="14"/>
      <c r="AC20" s="13"/>
      <c r="AD20" s="14"/>
      <c r="AE20" s="16" t="str">
        <f aca="false">IF(OR(R20="",S20="",W20=""),"",IF(R20&lt;&gt;S20,"Lectores discordantes",IF(OR(U20="Inválido",W20="No realizada",W20="Pendiente"),"No evaluable",IF(AND(OR(R20="Reactivo",R20="Débil"),W20="Positiva"),"Concordante: reactivo con VPH-AR positiva",IF(AND(R20="No reactivo",W20="Negativa"),"Concordante: no reactivo con VPH-AR negativa",IF(AND(OR(R20="Reactivo",R20="Débil"),W20="Negativa"),"Discordancia: reactivo con VPH-AR negativa","Discordancia: no reactivo con VPH-AR positiva"))))))</f>
        <v/>
      </c>
      <c r="AF20" s="13"/>
    </row>
    <row r="21" customFormat="false" ht="15" hidden="false" customHeight="false" outlineLevel="0" collapsed="false">
      <c r="A21" s="13"/>
      <c r="B21" s="14"/>
      <c r="C21" s="13"/>
      <c r="D21" s="13"/>
      <c r="E21" s="13"/>
      <c r="F21" s="13"/>
      <c r="G21" s="13"/>
      <c r="H21" s="15"/>
      <c r="I21" s="13"/>
      <c r="J21" s="13"/>
      <c r="K21" s="13"/>
      <c r="L21" s="13"/>
      <c r="M21" s="13"/>
      <c r="N21" s="13"/>
      <c r="O21" s="14"/>
      <c r="P21" s="15"/>
      <c r="Q21" s="16" t="str">
        <f aca="false">IF(OR(H21="",P21=""),"",ROUND(MOD(P21-H21,1)*1440,0))</f>
        <v/>
      </c>
      <c r="R21" s="13"/>
      <c r="S21" s="13"/>
      <c r="T21" s="16" t="str">
        <f aca="false">IF(OR(R21="",S21=""),"",IF(R21=S21,"Coinciden","DISCORDANCIA entre lectores"))</f>
        <v/>
      </c>
      <c r="U21" s="13"/>
      <c r="V21" s="13"/>
      <c r="W21" s="13"/>
      <c r="X21" s="13"/>
      <c r="Y21" s="13"/>
      <c r="Z21" s="13"/>
      <c r="AA21" s="13"/>
      <c r="AB21" s="14"/>
      <c r="AC21" s="13"/>
      <c r="AD21" s="14"/>
      <c r="AE21" s="16" t="str">
        <f aca="false">IF(OR(R21="",S21="",W21=""),"",IF(R21&lt;&gt;S21,"Lectores discordantes",IF(OR(U21="Inválido",W21="No realizada",W21="Pendiente"),"No evaluable",IF(AND(OR(R21="Reactivo",R21="Débil"),W21="Positiva"),"Concordante: reactivo con VPH-AR positiva",IF(AND(R21="No reactivo",W21="Negativa"),"Concordante: no reactivo con VPH-AR negativa",IF(AND(OR(R21="Reactivo",R21="Débil"),W21="Negativa"),"Discordancia: reactivo con VPH-AR negativa","Discordancia: no reactivo con VPH-AR positiva"))))))</f>
        <v/>
      </c>
      <c r="AF21" s="13"/>
    </row>
    <row r="22" customFormat="false" ht="15" hidden="false" customHeight="false" outlineLevel="0" collapsed="false">
      <c r="A22" s="13"/>
      <c r="B22" s="14"/>
      <c r="C22" s="13"/>
      <c r="D22" s="13"/>
      <c r="E22" s="13"/>
      <c r="F22" s="13"/>
      <c r="G22" s="13"/>
      <c r="H22" s="15"/>
      <c r="I22" s="13"/>
      <c r="J22" s="13"/>
      <c r="K22" s="13"/>
      <c r="L22" s="13"/>
      <c r="M22" s="13"/>
      <c r="N22" s="13"/>
      <c r="O22" s="14"/>
      <c r="P22" s="15"/>
      <c r="Q22" s="16" t="str">
        <f aca="false">IF(OR(H22="",P22=""),"",ROUND(MOD(P22-H22,1)*1440,0))</f>
        <v/>
      </c>
      <c r="R22" s="13"/>
      <c r="S22" s="13"/>
      <c r="T22" s="16" t="str">
        <f aca="false">IF(OR(R22="",S22=""),"",IF(R22=S22,"Coinciden","DISCORDANCIA entre lectores"))</f>
        <v/>
      </c>
      <c r="U22" s="13"/>
      <c r="V22" s="13"/>
      <c r="W22" s="13"/>
      <c r="X22" s="13"/>
      <c r="Y22" s="13"/>
      <c r="Z22" s="13"/>
      <c r="AA22" s="13"/>
      <c r="AB22" s="14"/>
      <c r="AC22" s="13"/>
      <c r="AD22" s="14"/>
      <c r="AE22" s="16" t="str">
        <f aca="false">IF(OR(R22="",S22="",W22=""),"",IF(R22&lt;&gt;S22,"Lectores discordantes",IF(OR(U22="Inválido",W22="No realizada",W22="Pendiente"),"No evaluable",IF(AND(OR(R22="Reactivo",R22="Débil"),W22="Positiva"),"Concordante: reactivo con VPH-AR positiva",IF(AND(R22="No reactivo",W22="Negativa"),"Concordante: no reactivo con VPH-AR negativa",IF(AND(OR(R22="Reactivo",R22="Débil"),W22="Negativa"),"Discordancia: reactivo con VPH-AR negativa","Discordancia: no reactivo con VPH-AR positiva"))))))</f>
        <v/>
      </c>
      <c r="AF22" s="13"/>
    </row>
    <row r="23" customFormat="false" ht="15" hidden="false" customHeight="false" outlineLevel="0" collapsed="false">
      <c r="A23" s="13"/>
      <c r="B23" s="14"/>
      <c r="C23" s="13"/>
      <c r="D23" s="13"/>
      <c r="E23" s="13"/>
      <c r="F23" s="13"/>
      <c r="G23" s="13"/>
      <c r="H23" s="15"/>
      <c r="I23" s="13"/>
      <c r="J23" s="13"/>
      <c r="K23" s="13"/>
      <c r="L23" s="13"/>
      <c r="M23" s="13"/>
      <c r="N23" s="13"/>
      <c r="O23" s="14"/>
      <c r="P23" s="15"/>
      <c r="Q23" s="16" t="str">
        <f aca="false">IF(OR(H23="",P23=""),"",ROUND(MOD(P23-H23,1)*1440,0))</f>
        <v/>
      </c>
      <c r="R23" s="13"/>
      <c r="S23" s="13"/>
      <c r="T23" s="16" t="str">
        <f aca="false">IF(OR(R23="",S23=""),"",IF(R23=S23,"Coinciden","DISCORDANCIA entre lectores"))</f>
        <v/>
      </c>
      <c r="U23" s="13"/>
      <c r="V23" s="13"/>
      <c r="W23" s="13"/>
      <c r="X23" s="13"/>
      <c r="Y23" s="13"/>
      <c r="Z23" s="13"/>
      <c r="AA23" s="13"/>
      <c r="AB23" s="14"/>
      <c r="AC23" s="13"/>
      <c r="AD23" s="14"/>
      <c r="AE23" s="16" t="str">
        <f aca="false">IF(OR(R23="",S23="",W23=""),"",IF(R23&lt;&gt;S23,"Lectores discordantes",IF(OR(U23="Inválido",W23="No realizada",W23="Pendiente"),"No evaluable",IF(AND(OR(R23="Reactivo",R23="Débil"),W23="Positiva"),"Concordante: reactivo con VPH-AR positiva",IF(AND(R23="No reactivo",W23="Negativa"),"Concordante: no reactivo con VPH-AR negativa",IF(AND(OR(R23="Reactivo",R23="Débil"),W23="Negativa"),"Discordancia: reactivo con VPH-AR negativa","Discordancia: no reactivo con VPH-AR positiva"))))))</f>
        <v/>
      </c>
      <c r="AF23" s="13"/>
    </row>
    <row r="24" customFormat="false" ht="15" hidden="false" customHeight="false" outlineLevel="0" collapsed="false">
      <c r="A24" s="13"/>
      <c r="B24" s="14"/>
      <c r="C24" s="13"/>
      <c r="D24" s="13"/>
      <c r="E24" s="13"/>
      <c r="F24" s="13"/>
      <c r="G24" s="13"/>
      <c r="H24" s="15"/>
      <c r="I24" s="13"/>
      <c r="J24" s="13"/>
      <c r="K24" s="13"/>
      <c r="L24" s="13"/>
      <c r="M24" s="13"/>
      <c r="N24" s="13"/>
      <c r="O24" s="14"/>
      <c r="P24" s="15"/>
      <c r="Q24" s="16" t="str">
        <f aca="false">IF(OR(H24="",P24=""),"",ROUND(MOD(P24-H24,1)*1440,0))</f>
        <v/>
      </c>
      <c r="R24" s="13"/>
      <c r="S24" s="13"/>
      <c r="T24" s="16" t="str">
        <f aca="false">IF(OR(R24="",S24=""),"",IF(R24=S24,"Coinciden","DISCORDANCIA entre lectores"))</f>
        <v/>
      </c>
      <c r="U24" s="13"/>
      <c r="V24" s="13"/>
      <c r="W24" s="13"/>
      <c r="X24" s="13"/>
      <c r="Y24" s="13"/>
      <c r="Z24" s="13"/>
      <c r="AA24" s="13"/>
      <c r="AB24" s="14"/>
      <c r="AC24" s="13"/>
      <c r="AD24" s="14"/>
      <c r="AE24" s="16" t="str">
        <f aca="false">IF(OR(R24="",S24="",W24=""),"",IF(R24&lt;&gt;S24,"Lectores discordantes",IF(OR(U24="Inválido",W24="No realizada",W24="Pendiente"),"No evaluable",IF(AND(OR(R24="Reactivo",R24="Débil"),W24="Positiva"),"Concordante: reactivo con VPH-AR positiva",IF(AND(R24="No reactivo",W24="Negativa"),"Concordante: no reactivo con VPH-AR negativa",IF(AND(OR(R24="Reactivo",R24="Débil"),W24="Negativa"),"Discordancia: reactivo con VPH-AR negativa","Discordancia: no reactivo con VPH-AR positiva"))))))</f>
        <v/>
      </c>
      <c r="AF24" s="13"/>
    </row>
    <row r="25" customFormat="false" ht="15" hidden="false" customHeight="false" outlineLevel="0" collapsed="false">
      <c r="A25" s="13"/>
      <c r="B25" s="14"/>
      <c r="C25" s="13"/>
      <c r="D25" s="13"/>
      <c r="E25" s="13"/>
      <c r="F25" s="13"/>
      <c r="G25" s="13"/>
      <c r="H25" s="15"/>
      <c r="I25" s="13"/>
      <c r="J25" s="13"/>
      <c r="K25" s="13"/>
      <c r="L25" s="13"/>
      <c r="M25" s="13"/>
      <c r="N25" s="13"/>
      <c r="O25" s="14"/>
      <c r="P25" s="15"/>
      <c r="Q25" s="16" t="str">
        <f aca="false">IF(OR(H25="",P25=""),"",ROUND(MOD(P25-H25,1)*1440,0))</f>
        <v/>
      </c>
      <c r="R25" s="13"/>
      <c r="S25" s="13"/>
      <c r="T25" s="16" t="str">
        <f aca="false">IF(OR(R25="",S25=""),"",IF(R25=S25,"Coinciden","DISCORDANCIA entre lectores"))</f>
        <v/>
      </c>
      <c r="U25" s="13"/>
      <c r="V25" s="13"/>
      <c r="W25" s="13"/>
      <c r="X25" s="13"/>
      <c r="Y25" s="13"/>
      <c r="Z25" s="13"/>
      <c r="AA25" s="13"/>
      <c r="AB25" s="14"/>
      <c r="AC25" s="13"/>
      <c r="AD25" s="14"/>
      <c r="AE25" s="16" t="str">
        <f aca="false">IF(OR(R25="",S25="",W25=""),"",IF(R25&lt;&gt;S25,"Lectores discordantes",IF(OR(U25="Inválido",W25="No realizada",W25="Pendiente"),"No evaluable",IF(AND(OR(R25="Reactivo",R25="Débil"),W25="Positiva"),"Concordante: reactivo con VPH-AR positiva",IF(AND(R25="No reactivo",W25="Negativa"),"Concordante: no reactivo con VPH-AR negativa",IF(AND(OR(R25="Reactivo",R25="Débil"),W25="Negativa"),"Discordancia: reactivo con VPH-AR negativa","Discordancia: no reactivo con VPH-AR positiva"))))))</f>
        <v/>
      </c>
      <c r="AF25" s="13"/>
    </row>
    <row r="26" customFormat="false" ht="15" hidden="false" customHeight="false" outlineLevel="0" collapsed="false">
      <c r="A26" s="13"/>
      <c r="B26" s="14"/>
      <c r="C26" s="13"/>
      <c r="D26" s="13"/>
      <c r="E26" s="13"/>
      <c r="F26" s="13"/>
      <c r="G26" s="13"/>
      <c r="H26" s="15"/>
      <c r="I26" s="13"/>
      <c r="J26" s="13"/>
      <c r="K26" s="13"/>
      <c r="L26" s="13"/>
      <c r="M26" s="13"/>
      <c r="N26" s="13"/>
      <c r="O26" s="14"/>
      <c r="P26" s="15"/>
      <c r="Q26" s="16" t="str">
        <f aca="false">IF(OR(H26="",P26=""),"",ROUND(MOD(P26-H26,1)*1440,0))</f>
        <v/>
      </c>
      <c r="R26" s="13"/>
      <c r="S26" s="13"/>
      <c r="T26" s="16" t="str">
        <f aca="false">IF(OR(R26="",S26=""),"",IF(R26=S26,"Coinciden","DISCORDANCIA entre lectores"))</f>
        <v/>
      </c>
      <c r="U26" s="13"/>
      <c r="V26" s="13"/>
      <c r="W26" s="13"/>
      <c r="X26" s="13"/>
      <c r="Y26" s="13"/>
      <c r="Z26" s="13"/>
      <c r="AA26" s="13"/>
      <c r="AB26" s="14"/>
      <c r="AC26" s="13"/>
      <c r="AD26" s="14"/>
      <c r="AE26" s="16" t="str">
        <f aca="false">IF(OR(R26="",S26="",W26=""),"",IF(R26&lt;&gt;S26,"Lectores discordantes",IF(OR(U26="Inválido",W26="No realizada",W26="Pendiente"),"No evaluable",IF(AND(OR(R26="Reactivo",R26="Débil"),W26="Positiva"),"Concordante: reactivo con VPH-AR positiva",IF(AND(R26="No reactivo",W26="Negativa"),"Concordante: no reactivo con VPH-AR negativa",IF(AND(OR(R26="Reactivo",R26="Débil"),W26="Negativa"),"Discordancia: reactivo con VPH-AR negativa","Discordancia: no reactivo con VPH-AR positiva"))))))</f>
        <v/>
      </c>
      <c r="AF26" s="13"/>
    </row>
    <row r="27" customFormat="false" ht="15" hidden="false" customHeight="false" outlineLevel="0" collapsed="false">
      <c r="A27" s="13"/>
      <c r="B27" s="14"/>
      <c r="C27" s="13"/>
      <c r="D27" s="13"/>
      <c r="E27" s="13"/>
      <c r="F27" s="13"/>
      <c r="G27" s="13"/>
      <c r="H27" s="15"/>
      <c r="I27" s="13"/>
      <c r="J27" s="13"/>
      <c r="K27" s="13"/>
      <c r="L27" s="13"/>
      <c r="M27" s="13"/>
      <c r="N27" s="13"/>
      <c r="O27" s="14"/>
      <c r="P27" s="15"/>
      <c r="Q27" s="16" t="str">
        <f aca="false">IF(OR(H27="",P27=""),"",ROUND(MOD(P27-H27,1)*1440,0))</f>
        <v/>
      </c>
      <c r="R27" s="13"/>
      <c r="S27" s="13"/>
      <c r="T27" s="16" t="str">
        <f aca="false">IF(OR(R27="",S27=""),"",IF(R27=S27,"Coinciden","DISCORDANCIA entre lectores"))</f>
        <v/>
      </c>
      <c r="U27" s="13"/>
      <c r="V27" s="13"/>
      <c r="W27" s="13"/>
      <c r="X27" s="13"/>
      <c r="Y27" s="13"/>
      <c r="Z27" s="13"/>
      <c r="AA27" s="13"/>
      <c r="AB27" s="14"/>
      <c r="AC27" s="13"/>
      <c r="AD27" s="14"/>
      <c r="AE27" s="16" t="str">
        <f aca="false">IF(OR(R27="",S27="",W27=""),"",IF(R27&lt;&gt;S27,"Lectores discordantes",IF(OR(U27="Inválido",W27="No realizada",W27="Pendiente"),"No evaluable",IF(AND(OR(R27="Reactivo",R27="Débil"),W27="Positiva"),"Concordante: reactivo con VPH-AR positiva",IF(AND(R27="No reactivo",W27="Negativa"),"Concordante: no reactivo con VPH-AR negativa",IF(AND(OR(R27="Reactivo",R27="Débil"),W27="Negativa"),"Discordancia: reactivo con VPH-AR negativa","Discordancia: no reactivo con VPH-AR positiva"))))))</f>
        <v/>
      </c>
      <c r="AF27" s="13"/>
    </row>
    <row r="28" customFormat="false" ht="15" hidden="false" customHeight="false" outlineLevel="0" collapsed="false">
      <c r="A28" s="13"/>
      <c r="B28" s="14"/>
      <c r="C28" s="13"/>
      <c r="D28" s="13"/>
      <c r="E28" s="13"/>
      <c r="F28" s="13"/>
      <c r="G28" s="13"/>
      <c r="H28" s="15"/>
      <c r="I28" s="13"/>
      <c r="J28" s="13"/>
      <c r="K28" s="13"/>
      <c r="L28" s="13"/>
      <c r="M28" s="13"/>
      <c r="N28" s="13"/>
      <c r="O28" s="14"/>
      <c r="P28" s="15"/>
      <c r="Q28" s="16" t="str">
        <f aca="false">IF(OR(H28="",P28=""),"",ROUND(MOD(P28-H28,1)*1440,0))</f>
        <v/>
      </c>
      <c r="R28" s="13"/>
      <c r="S28" s="13"/>
      <c r="T28" s="16" t="str">
        <f aca="false">IF(OR(R28="",S28=""),"",IF(R28=S28,"Coinciden","DISCORDANCIA entre lectores"))</f>
        <v/>
      </c>
      <c r="U28" s="13"/>
      <c r="V28" s="13"/>
      <c r="W28" s="13"/>
      <c r="X28" s="13"/>
      <c r="Y28" s="13"/>
      <c r="Z28" s="13"/>
      <c r="AA28" s="13"/>
      <c r="AB28" s="14"/>
      <c r="AC28" s="13"/>
      <c r="AD28" s="14"/>
      <c r="AE28" s="16" t="str">
        <f aca="false">IF(OR(R28="",S28="",W28=""),"",IF(R28&lt;&gt;S28,"Lectores discordantes",IF(OR(U28="Inválido",W28="No realizada",W28="Pendiente"),"No evaluable",IF(AND(OR(R28="Reactivo",R28="Débil"),W28="Positiva"),"Concordante: reactivo con VPH-AR positiva",IF(AND(R28="No reactivo",W28="Negativa"),"Concordante: no reactivo con VPH-AR negativa",IF(AND(OR(R28="Reactivo",R28="Débil"),W28="Negativa"),"Discordancia: reactivo con VPH-AR negativa","Discordancia: no reactivo con VPH-AR positiva"))))))</f>
        <v/>
      </c>
      <c r="AF28" s="13"/>
    </row>
    <row r="29" customFormat="false" ht="15" hidden="false" customHeight="false" outlineLevel="0" collapsed="false">
      <c r="A29" s="13"/>
      <c r="B29" s="14"/>
      <c r="C29" s="13"/>
      <c r="D29" s="13"/>
      <c r="E29" s="13"/>
      <c r="F29" s="13"/>
      <c r="G29" s="13"/>
      <c r="H29" s="15"/>
      <c r="I29" s="13"/>
      <c r="J29" s="13"/>
      <c r="K29" s="13"/>
      <c r="L29" s="13"/>
      <c r="M29" s="13"/>
      <c r="N29" s="13"/>
      <c r="O29" s="14"/>
      <c r="P29" s="15"/>
      <c r="Q29" s="16" t="str">
        <f aca="false">IF(OR(H29="",P29=""),"",ROUND(MOD(P29-H29,1)*1440,0))</f>
        <v/>
      </c>
      <c r="R29" s="13"/>
      <c r="S29" s="13"/>
      <c r="T29" s="16" t="str">
        <f aca="false">IF(OR(R29="",S29=""),"",IF(R29=S29,"Coinciden","DISCORDANCIA entre lectores"))</f>
        <v/>
      </c>
      <c r="U29" s="13"/>
      <c r="V29" s="13"/>
      <c r="W29" s="13"/>
      <c r="X29" s="13"/>
      <c r="Y29" s="13"/>
      <c r="Z29" s="13"/>
      <c r="AA29" s="13"/>
      <c r="AB29" s="14"/>
      <c r="AC29" s="13"/>
      <c r="AD29" s="14"/>
      <c r="AE29" s="16" t="str">
        <f aca="false">IF(OR(R29="",S29="",W29=""),"",IF(R29&lt;&gt;S29,"Lectores discordantes",IF(OR(U29="Inválido",W29="No realizada",W29="Pendiente"),"No evaluable",IF(AND(OR(R29="Reactivo",R29="Débil"),W29="Positiva"),"Concordante: reactivo con VPH-AR positiva",IF(AND(R29="No reactivo",W29="Negativa"),"Concordante: no reactivo con VPH-AR negativa",IF(AND(OR(R29="Reactivo",R29="Débil"),W29="Negativa"),"Discordancia: reactivo con VPH-AR negativa","Discordancia: no reactivo con VPH-AR positiva"))))))</f>
        <v/>
      </c>
      <c r="AF29" s="13"/>
    </row>
    <row r="30" customFormat="false" ht="15" hidden="false" customHeight="false" outlineLevel="0" collapsed="false">
      <c r="A30" s="13"/>
      <c r="B30" s="14"/>
      <c r="C30" s="13"/>
      <c r="D30" s="13"/>
      <c r="E30" s="13"/>
      <c r="F30" s="13"/>
      <c r="G30" s="13"/>
      <c r="H30" s="15"/>
      <c r="I30" s="13"/>
      <c r="J30" s="13"/>
      <c r="K30" s="13"/>
      <c r="L30" s="13"/>
      <c r="M30" s="13"/>
      <c r="N30" s="13"/>
      <c r="O30" s="14"/>
      <c r="P30" s="15"/>
      <c r="Q30" s="16" t="str">
        <f aca="false">IF(OR(H30="",P30=""),"",ROUND(MOD(P30-H30,1)*1440,0))</f>
        <v/>
      </c>
      <c r="R30" s="13"/>
      <c r="S30" s="13"/>
      <c r="T30" s="16" t="str">
        <f aca="false">IF(OR(R30="",S30=""),"",IF(R30=S30,"Coinciden","DISCORDANCIA entre lectores"))</f>
        <v/>
      </c>
      <c r="U30" s="13"/>
      <c r="V30" s="13"/>
      <c r="W30" s="13"/>
      <c r="X30" s="13"/>
      <c r="Y30" s="13"/>
      <c r="Z30" s="13"/>
      <c r="AA30" s="13"/>
      <c r="AB30" s="14"/>
      <c r="AC30" s="13"/>
      <c r="AD30" s="14"/>
      <c r="AE30" s="16" t="str">
        <f aca="false">IF(OR(R30="",S30="",W30=""),"",IF(R30&lt;&gt;S30,"Lectores discordantes",IF(OR(U30="Inválido",W30="No realizada",W30="Pendiente"),"No evaluable",IF(AND(OR(R30="Reactivo",R30="Débil"),W30="Positiva"),"Concordante: reactivo con VPH-AR positiva",IF(AND(R30="No reactivo",W30="Negativa"),"Concordante: no reactivo con VPH-AR negativa",IF(AND(OR(R30="Reactivo",R30="Débil"),W30="Negativa"),"Discordancia: reactivo con VPH-AR negativa","Discordancia: no reactivo con VPH-AR positiva"))))))</f>
        <v/>
      </c>
      <c r="AF30" s="13"/>
    </row>
    <row r="31" customFormat="false" ht="15" hidden="false" customHeight="false" outlineLevel="0" collapsed="false">
      <c r="A31" s="13"/>
      <c r="B31" s="14"/>
      <c r="C31" s="13"/>
      <c r="D31" s="13"/>
      <c r="E31" s="13"/>
      <c r="F31" s="13"/>
      <c r="G31" s="13"/>
      <c r="H31" s="15"/>
      <c r="I31" s="13"/>
      <c r="J31" s="13"/>
      <c r="K31" s="13"/>
      <c r="L31" s="13"/>
      <c r="M31" s="13"/>
      <c r="N31" s="13"/>
      <c r="O31" s="14"/>
      <c r="P31" s="15"/>
      <c r="Q31" s="16" t="str">
        <f aca="false">IF(OR(H31="",P31=""),"",ROUND(MOD(P31-H31,1)*1440,0))</f>
        <v/>
      </c>
      <c r="R31" s="13"/>
      <c r="S31" s="13"/>
      <c r="T31" s="16" t="str">
        <f aca="false">IF(OR(R31="",S31=""),"",IF(R31=S31,"Coinciden","DISCORDANCIA entre lectores"))</f>
        <v/>
      </c>
      <c r="U31" s="13"/>
      <c r="V31" s="13"/>
      <c r="W31" s="13"/>
      <c r="X31" s="13"/>
      <c r="Y31" s="13"/>
      <c r="Z31" s="13"/>
      <c r="AA31" s="13"/>
      <c r="AB31" s="14"/>
      <c r="AC31" s="13"/>
      <c r="AD31" s="14"/>
      <c r="AE31" s="16" t="str">
        <f aca="false">IF(OR(R31="",S31="",W31=""),"",IF(R31&lt;&gt;S31,"Lectores discordantes",IF(OR(U31="Inválido",W31="No realizada",W31="Pendiente"),"No evaluable",IF(AND(OR(R31="Reactivo",R31="Débil"),W31="Positiva"),"Concordante: reactivo con VPH-AR positiva",IF(AND(R31="No reactivo",W31="Negativa"),"Concordante: no reactivo con VPH-AR negativa",IF(AND(OR(R31="Reactivo",R31="Débil"),W31="Negativa"),"Discordancia: reactivo con VPH-AR negativa","Discordancia: no reactivo con VPH-AR positiva"))))))</f>
        <v/>
      </c>
      <c r="AF31" s="13"/>
    </row>
    <row r="32" customFormat="false" ht="15" hidden="false" customHeight="false" outlineLevel="0" collapsed="false">
      <c r="A32" s="13"/>
      <c r="B32" s="14"/>
      <c r="C32" s="13"/>
      <c r="D32" s="13"/>
      <c r="E32" s="13"/>
      <c r="F32" s="13"/>
      <c r="G32" s="13"/>
      <c r="H32" s="15"/>
      <c r="I32" s="13"/>
      <c r="J32" s="13"/>
      <c r="K32" s="13"/>
      <c r="L32" s="13"/>
      <c r="M32" s="13"/>
      <c r="N32" s="13"/>
      <c r="O32" s="14"/>
      <c r="P32" s="15"/>
      <c r="Q32" s="16" t="str">
        <f aca="false">IF(OR(H32="",P32=""),"",ROUND(MOD(P32-H32,1)*1440,0))</f>
        <v/>
      </c>
      <c r="R32" s="13"/>
      <c r="S32" s="13"/>
      <c r="T32" s="16" t="str">
        <f aca="false">IF(OR(R32="",S32=""),"",IF(R32=S32,"Coinciden","DISCORDANCIA entre lectores"))</f>
        <v/>
      </c>
      <c r="U32" s="13"/>
      <c r="V32" s="13"/>
      <c r="W32" s="13"/>
      <c r="X32" s="13"/>
      <c r="Y32" s="13"/>
      <c r="Z32" s="13"/>
      <c r="AA32" s="13"/>
      <c r="AB32" s="14"/>
      <c r="AC32" s="13"/>
      <c r="AD32" s="14"/>
      <c r="AE32" s="16" t="str">
        <f aca="false">IF(OR(R32="",S32="",W32=""),"",IF(R32&lt;&gt;S32,"Lectores discordantes",IF(OR(U32="Inválido",W32="No realizada",W32="Pendiente"),"No evaluable",IF(AND(OR(R32="Reactivo",R32="Débil"),W32="Positiva"),"Concordante: reactivo con VPH-AR positiva",IF(AND(R32="No reactivo",W32="Negativa"),"Concordante: no reactivo con VPH-AR negativa",IF(AND(OR(R32="Reactivo",R32="Débil"),W32="Negativa"),"Discordancia: reactivo con VPH-AR negativa","Discordancia: no reactivo con VPH-AR positiva"))))))</f>
        <v/>
      </c>
      <c r="AF32" s="13"/>
    </row>
    <row r="33" customFormat="false" ht="15" hidden="false" customHeight="false" outlineLevel="0" collapsed="false">
      <c r="A33" s="13"/>
      <c r="B33" s="14"/>
      <c r="C33" s="13"/>
      <c r="D33" s="13"/>
      <c r="E33" s="13"/>
      <c r="F33" s="13"/>
      <c r="G33" s="13"/>
      <c r="H33" s="15"/>
      <c r="I33" s="13"/>
      <c r="J33" s="13"/>
      <c r="K33" s="13"/>
      <c r="L33" s="13"/>
      <c r="M33" s="13"/>
      <c r="N33" s="13"/>
      <c r="O33" s="14"/>
      <c r="P33" s="15"/>
      <c r="Q33" s="16" t="str">
        <f aca="false">IF(OR(H33="",P33=""),"",ROUND(MOD(P33-H33,1)*1440,0))</f>
        <v/>
      </c>
      <c r="R33" s="13"/>
      <c r="S33" s="13"/>
      <c r="T33" s="16" t="str">
        <f aca="false">IF(OR(R33="",S33=""),"",IF(R33=S33,"Coinciden","DISCORDANCIA entre lectores"))</f>
        <v/>
      </c>
      <c r="U33" s="13"/>
      <c r="V33" s="13"/>
      <c r="W33" s="13"/>
      <c r="X33" s="13"/>
      <c r="Y33" s="13"/>
      <c r="Z33" s="13"/>
      <c r="AA33" s="13"/>
      <c r="AB33" s="14"/>
      <c r="AC33" s="13"/>
      <c r="AD33" s="14"/>
      <c r="AE33" s="16" t="str">
        <f aca="false">IF(OR(R33="",S33="",W33=""),"",IF(R33&lt;&gt;S33,"Lectores discordantes",IF(OR(U33="Inválido",W33="No realizada",W33="Pendiente"),"No evaluable",IF(AND(OR(R33="Reactivo",R33="Débil"),W33="Positiva"),"Concordante: reactivo con VPH-AR positiva",IF(AND(R33="No reactivo",W33="Negativa"),"Concordante: no reactivo con VPH-AR negativa",IF(AND(OR(R33="Reactivo",R33="Débil"),W33="Negativa"),"Discordancia: reactivo con VPH-AR negativa","Discordancia: no reactivo con VPH-AR positiva"))))))</f>
        <v/>
      </c>
      <c r="AF33" s="13"/>
    </row>
    <row r="34" customFormat="false" ht="15" hidden="false" customHeight="false" outlineLevel="0" collapsed="false">
      <c r="A34" s="13"/>
      <c r="B34" s="14"/>
      <c r="C34" s="13"/>
      <c r="D34" s="13"/>
      <c r="E34" s="13"/>
      <c r="F34" s="13"/>
      <c r="G34" s="13"/>
      <c r="H34" s="15"/>
      <c r="I34" s="13"/>
      <c r="J34" s="13"/>
      <c r="K34" s="13"/>
      <c r="L34" s="13"/>
      <c r="M34" s="13"/>
      <c r="N34" s="13"/>
      <c r="O34" s="14"/>
      <c r="P34" s="15"/>
      <c r="Q34" s="16" t="str">
        <f aca="false">IF(OR(H34="",P34=""),"",ROUND(MOD(P34-H34,1)*1440,0))</f>
        <v/>
      </c>
      <c r="R34" s="13"/>
      <c r="S34" s="13"/>
      <c r="T34" s="16" t="str">
        <f aca="false">IF(OR(R34="",S34=""),"",IF(R34=S34,"Coinciden","DISCORDANCIA entre lectores"))</f>
        <v/>
      </c>
      <c r="U34" s="13"/>
      <c r="V34" s="13"/>
      <c r="W34" s="13"/>
      <c r="X34" s="13"/>
      <c r="Y34" s="13"/>
      <c r="Z34" s="13"/>
      <c r="AA34" s="13"/>
      <c r="AB34" s="14"/>
      <c r="AC34" s="13"/>
      <c r="AD34" s="14"/>
      <c r="AE34" s="16" t="str">
        <f aca="false">IF(OR(R34="",S34="",W34=""),"",IF(R34&lt;&gt;S34,"Lectores discordantes",IF(OR(U34="Inválido",W34="No realizada",W34="Pendiente"),"No evaluable",IF(AND(OR(R34="Reactivo",R34="Débil"),W34="Positiva"),"Concordante: reactivo con VPH-AR positiva",IF(AND(R34="No reactivo",W34="Negativa"),"Concordante: no reactivo con VPH-AR negativa",IF(AND(OR(R34="Reactivo",R34="Débil"),W34="Negativa"),"Discordancia: reactivo con VPH-AR negativa","Discordancia: no reactivo con VPH-AR positiva"))))))</f>
        <v/>
      </c>
      <c r="AF34" s="13"/>
    </row>
    <row r="35" customFormat="false" ht="15" hidden="false" customHeight="false" outlineLevel="0" collapsed="false">
      <c r="A35" s="13"/>
      <c r="B35" s="14"/>
      <c r="C35" s="13"/>
      <c r="D35" s="13"/>
      <c r="E35" s="13"/>
      <c r="F35" s="13"/>
      <c r="G35" s="13"/>
      <c r="H35" s="15"/>
      <c r="I35" s="13"/>
      <c r="J35" s="13"/>
      <c r="K35" s="13"/>
      <c r="L35" s="13"/>
      <c r="M35" s="13"/>
      <c r="N35" s="13"/>
      <c r="O35" s="14"/>
      <c r="P35" s="15"/>
      <c r="Q35" s="16" t="str">
        <f aca="false">IF(OR(H35="",P35=""),"",ROUND(MOD(P35-H35,1)*1440,0))</f>
        <v/>
      </c>
      <c r="R35" s="13"/>
      <c r="S35" s="13"/>
      <c r="T35" s="16" t="str">
        <f aca="false">IF(OR(R35="",S35=""),"",IF(R35=S35,"Coinciden","DISCORDANCIA entre lectores"))</f>
        <v/>
      </c>
      <c r="U35" s="13"/>
      <c r="V35" s="13"/>
      <c r="W35" s="13"/>
      <c r="X35" s="13"/>
      <c r="Y35" s="13"/>
      <c r="Z35" s="13"/>
      <c r="AA35" s="13"/>
      <c r="AB35" s="14"/>
      <c r="AC35" s="13"/>
      <c r="AD35" s="14"/>
      <c r="AE35" s="16" t="str">
        <f aca="false">IF(OR(R35="",S35="",W35=""),"",IF(R35&lt;&gt;S35,"Lectores discordantes",IF(OR(U35="Inválido",W35="No realizada",W35="Pendiente"),"No evaluable",IF(AND(OR(R35="Reactivo",R35="Débil"),W35="Positiva"),"Concordante: reactivo con VPH-AR positiva",IF(AND(R35="No reactivo",W35="Negativa"),"Concordante: no reactivo con VPH-AR negativa",IF(AND(OR(R35="Reactivo",R35="Débil"),W35="Negativa"),"Discordancia: reactivo con VPH-AR negativa","Discordancia: no reactivo con VPH-AR positiva"))))))</f>
        <v/>
      </c>
      <c r="AF35" s="13"/>
    </row>
    <row r="36" customFormat="false" ht="15" hidden="false" customHeight="false" outlineLevel="0" collapsed="false">
      <c r="A36" s="13"/>
      <c r="B36" s="14"/>
      <c r="C36" s="13"/>
      <c r="D36" s="13"/>
      <c r="E36" s="13"/>
      <c r="F36" s="13"/>
      <c r="G36" s="13"/>
      <c r="H36" s="15"/>
      <c r="I36" s="13"/>
      <c r="J36" s="13"/>
      <c r="K36" s="13"/>
      <c r="L36" s="13"/>
      <c r="M36" s="13"/>
      <c r="N36" s="13"/>
      <c r="O36" s="14"/>
      <c r="P36" s="15"/>
      <c r="Q36" s="16" t="str">
        <f aca="false">IF(OR(H36="",P36=""),"",ROUND(MOD(P36-H36,1)*1440,0))</f>
        <v/>
      </c>
      <c r="R36" s="13"/>
      <c r="S36" s="13"/>
      <c r="T36" s="16" t="str">
        <f aca="false">IF(OR(R36="",S36=""),"",IF(R36=S36,"Coinciden","DISCORDANCIA entre lectores"))</f>
        <v/>
      </c>
      <c r="U36" s="13"/>
      <c r="V36" s="13"/>
      <c r="W36" s="13"/>
      <c r="X36" s="13"/>
      <c r="Y36" s="13"/>
      <c r="Z36" s="13"/>
      <c r="AA36" s="13"/>
      <c r="AB36" s="14"/>
      <c r="AC36" s="13"/>
      <c r="AD36" s="14"/>
      <c r="AE36" s="16" t="str">
        <f aca="false">IF(OR(R36="",S36="",W36=""),"",IF(R36&lt;&gt;S36,"Lectores discordantes",IF(OR(U36="Inválido",W36="No realizada",W36="Pendiente"),"No evaluable",IF(AND(OR(R36="Reactivo",R36="Débil"),W36="Positiva"),"Concordante: reactivo con VPH-AR positiva",IF(AND(R36="No reactivo",W36="Negativa"),"Concordante: no reactivo con VPH-AR negativa",IF(AND(OR(R36="Reactivo",R36="Débil"),W36="Negativa"),"Discordancia: reactivo con VPH-AR negativa","Discordancia: no reactivo con VPH-AR positiva"))))))</f>
        <v/>
      </c>
      <c r="AF36" s="13"/>
    </row>
    <row r="37" customFormat="false" ht="15" hidden="false" customHeight="false" outlineLevel="0" collapsed="false">
      <c r="A37" s="13"/>
      <c r="B37" s="14"/>
      <c r="C37" s="13"/>
      <c r="D37" s="13"/>
      <c r="E37" s="13"/>
      <c r="F37" s="13"/>
      <c r="G37" s="13"/>
      <c r="H37" s="15"/>
      <c r="I37" s="13"/>
      <c r="J37" s="13"/>
      <c r="K37" s="13"/>
      <c r="L37" s="13"/>
      <c r="M37" s="13"/>
      <c r="N37" s="13"/>
      <c r="O37" s="14"/>
      <c r="P37" s="15"/>
      <c r="Q37" s="16" t="str">
        <f aca="false">IF(OR(H37="",P37=""),"",ROUND(MOD(P37-H37,1)*1440,0))</f>
        <v/>
      </c>
      <c r="R37" s="13"/>
      <c r="S37" s="13"/>
      <c r="T37" s="16" t="str">
        <f aca="false">IF(OR(R37="",S37=""),"",IF(R37=S37,"Coinciden","DISCORDANCIA entre lectores"))</f>
        <v/>
      </c>
      <c r="U37" s="13"/>
      <c r="V37" s="13"/>
      <c r="W37" s="13"/>
      <c r="X37" s="13"/>
      <c r="Y37" s="13"/>
      <c r="Z37" s="13"/>
      <c r="AA37" s="13"/>
      <c r="AB37" s="14"/>
      <c r="AC37" s="13"/>
      <c r="AD37" s="14"/>
      <c r="AE37" s="16" t="str">
        <f aca="false">IF(OR(R37="",S37="",W37=""),"",IF(R37&lt;&gt;S37,"Lectores discordantes",IF(OR(U37="Inválido",W37="No realizada",W37="Pendiente"),"No evaluable",IF(AND(OR(R37="Reactivo",R37="Débil"),W37="Positiva"),"Concordante: reactivo con VPH-AR positiva",IF(AND(R37="No reactivo",W37="Negativa"),"Concordante: no reactivo con VPH-AR negativa",IF(AND(OR(R37="Reactivo",R37="Débil"),W37="Negativa"),"Discordancia: reactivo con VPH-AR negativa","Discordancia: no reactivo con VPH-AR positiva"))))))</f>
        <v/>
      </c>
      <c r="AF37" s="13"/>
    </row>
    <row r="38" customFormat="false" ht="15" hidden="false" customHeight="false" outlineLevel="0" collapsed="false">
      <c r="A38" s="13"/>
      <c r="B38" s="14"/>
      <c r="C38" s="13"/>
      <c r="D38" s="13"/>
      <c r="E38" s="13"/>
      <c r="F38" s="13"/>
      <c r="G38" s="13"/>
      <c r="H38" s="15"/>
      <c r="I38" s="13"/>
      <c r="J38" s="13"/>
      <c r="K38" s="13"/>
      <c r="L38" s="13"/>
      <c r="M38" s="13"/>
      <c r="N38" s="13"/>
      <c r="O38" s="14"/>
      <c r="P38" s="15"/>
      <c r="Q38" s="16" t="str">
        <f aca="false">IF(OR(H38="",P38=""),"",ROUND(MOD(P38-H38,1)*1440,0))</f>
        <v/>
      </c>
      <c r="R38" s="13"/>
      <c r="S38" s="13"/>
      <c r="T38" s="16" t="str">
        <f aca="false">IF(OR(R38="",S38=""),"",IF(R38=S38,"Coinciden","DISCORDANCIA entre lectores"))</f>
        <v/>
      </c>
      <c r="U38" s="13"/>
      <c r="V38" s="13"/>
      <c r="W38" s="13"/>
      <c r="X38" s="13"/>
      <c r="Y38" s="13"/>
      <c r="Z38" s="13"/>
      <c r="AA38" s="13"/>
      <c r="AB38" s="14"/>
      <c r="AC38" s="13"/>
      <c r="AD38" s="14"/>
      <c r="AE38" s="16" t="str">
        <f aca="false">IF(OR(R38="",S38="",W38=""),"",IF(R38&lt;&gt;S38,"Lectores discordantes",IF(OR(U38="Inválido",W38="No realizada",W38="Pendiente"),"No evaluable",IF(AND(OR(R38="Reactivo",R38="Débil"),W38="Positiva"),"Concordante: reactivo con VPH-AR positiva",IF(AND(R38="No reactivo",W38="Negativa"),"Concordante: no reactivo con VPH-AR negativa",IF(AND(OR(R38="Reactivo",R38="Débil"),W38="Negativa"),"Discordancia: reactivo con VPH-AR negativa","Discordancia: no reactivo con VPH-AR positiva"))))))</f>
        <v/>
      </c>
      <c r="AF38" s="13"/>
    </row>
    <row r="39" customFormat="false" ht="15" hidden="false" customHeight="false" outlineLevel="0" collapsed="false">
      <c r="A39" s="13"/>
      <c r="B39" s="14"/>
      <c r="C39" s="13"/>
      <c r="D39" s="13"/>
      <c r="E39" s="13"/>
      <c r="F39" s="13"/>
      <c r="G39" s="13"/>
      <c r="H39" s="15"/>
      <c r="I39" s="13"/>
      <c r="J39" s="13"/>
      <c r="K39" s="13"/>
      <c r="L39" s="13"/>
      <c r="M39" s="13"/>
      <c r="N39" s="13"/>
      <c r="O39" s="14"/>
      <c r="P39" s="15"/>
      <c r="Q39" s="16" t="str">
        <f aca="false">IF(OR(H39="",P39=""),"",ROUND(MOD(P39-H39,1)*1440,0))</f>
        <v/>
      </c>
      <c r="R39" s="13"/>
      <c r="S39" s="13"/>
      <c r="T39" s="16" t="str">
        <f aca="false">IF(OR(R39="",S39=""),"",IF(R39=S39,"Coinciden","DISCORDANCIA entre lectores"))</f>
        <v/>
      </c>
      <c r="U39" s="13"/>
      <c r="V39" s="13"/>
      <c r="W39" s="13"/>
      <c r="X39" s="13"/>
      <c r="Y39" s="13"/>
      <c r="Z39" s="13"/>
      <c r="AA39" s="13"/>
      <c r="AB39" s="14"/>
      <c r="AC39" s="13"/>
      <c r="AD39" s="14"/>
      <c r="AE39" s="16" t="str">
        <f aca="false">IF(OR(R39="",S39="",W39=""),"",IF(R39&lt;&gt;S39,"Lectores discordantes",IF(OR(U39="Inválido",W39="No realizada",W39="Pendiente"),"No evaluable",IF(AND(OR(R39="Reactivo",R39="Débil"),W39="Positiva"),"Concordante: reactivo con VPH-AR positiva",IF(AND(R39="No reactivo",W39="Negativa"),"Concordante: no reactivo con VPH-AR negativa",IF(AND(OR(R39="Reactivo",R39="Débil"),W39="Negativa"),"Discordancia: reactivo con VPH-AR negativa","Discordancia: no reactivo con VPH-AR positiva"))))))</f>
        <v/>
      </c>
      <c r="AF39" s="13"/>
    </row>
    <row r="40" customFormat="false" ht="15" hidden="false" customHeight="false" outlineLevel="0" collapsed="false">
      <c r="A40" s="13"/>
      <c r="B40" s="14"/>
      <c r="C40" s="13"/>
      <c r="D40" s="13"/>
      <c r="E40" s="13"/>
      <c r="F40" s="13"/>
      <c r="G40" s="13"/>
      <c r="H40" s="15"/>
      <c r="I40" s="13"/>
      <c r="J40" s="13"/>
      <c r="K40" s="13"/>
      <c r="L40" s="13"/>
      <c r="M40" s="13"/>
      <c r="N40" s="13"/>
      <c r="O40" s="14"/>
      <c r="P40" s="15"/>
      <c r="Q40" s="16" t="str">
        <f aca="false">IF(OR(H40="",P40=""),"",ROUND(MOD(P40-H40,1)*1440,0))</f>
        <v/>
      </c>
      <c r="R40" s="13"/>
      <c r="S40" s="13"/>
      <c r="T40" s="16" t="str">
        <f aca="false">IF(OR(R40="",S40=""),"",IF(R40=S40,"Coinciden","DISCORDANCIA entre lectores"))</f>
        <v/>
      </c>
      <c r="U40" s="13"/>
      <c r="V40" s="13"/>
      <c r="W40" s="13"/>
      <c r="X40" s="13"/>
      <c r="Y40" s="13"/>
      <c r="Z40" s="13"/>
      <c r="AA40" s="13"/>
      <c r="AB40" s="14"/>
      <c r="AC40" s="13"/>
      <c r="AD40" s="14"/>
      <c r="AE40" s="16" t="str">
        <f aca="false">IF(OR(R40="",S40="",W40=""),"",IF(R40&lt;&gt;S40,"Lectores discordantes",IF(OR(U40="Inválido",W40="No realizada",W40="Pendiente"),"No evaluable",IF(AND(OR(R40="Reactivo",R40="Débil"),W40="Positiva"),"Concordante: reactivo con VPH-AR positiva",IF(AND(R40="No reactivo",W40="Negativa"),"Concordante: no reactivo con VPH-AR negativa",IF(AND(OR(R40="Reactivo",R40="Débil"),W40="Negativa"),"Discordancia: reactivo con VPH-AR negativa","Discordancia: no reactivo con VPH-AR positiva"))))))</f>
        <v/>
      </c>
      <c r="AF40" s="13"/>
    </row>
    <row r="41" customFormat="false" ht="15" hidden="false" customHeight="false" outlineLevel="0" collapsed="false">
      <c r="A41" s="13"/>
      <c r="B41" s="14"/>
      <c r="C41" s="13"/>
      <c r="D41" s="13"/>
      <c r="E41" s="13"/>
      <c r="F41" s="13"/>
      <c r="G41" s="13"/>
      <c r="H41" s="15"/>
      <c r="I41" s="13"/>
      <c r="J41" s="13"/>
      <c r="K41" s="13"/>
      <c r="L41" s="13"/>
      <c r="M41" s="13"/>
      <c r="N41" s="13"/>
      <c r="O41" s="14"/>
      <c r="P41" s="15"/>
      <c r="Q41" s="16" t="str">
        <f aca="false">IF(OR(H41="",P41=""),"",ROUND(MOD(P41-H41,1)*1440,0))</f>
        <v/>
      </c>
      <c r="R41" s="13"/>
      <c r="S41" s="13"/>
      <c r="T41" s="16" t="str">
        <f aca="false">IF(OR(R41="",S41=""),"",IF(R41=S41,"Coinciden","DISCORDANCIA entre lectores"))</f>
        <v/>
      </c>
      <c r="U41" s="13"/>
      <c r="V41" s="13"/>
      <c r="W41" s="13"/>
      <c r="X41" s="13"/>
      <c r="Y41" s="13"/>
      <c r="Z41" s="13"/>
      <c r="AA41" s="13"/>
      <c r="AB41" s="14"/>
      <c r="AC41" s="13"/>
      <c r="AD41" s="14"/>
      <c r="AE41" s="16" t="str">
        <f aca="false">IF(OR(R41="",S41="",W41=""),"",IF(R41&lt;&gt;S41,"Lectores discordantes",IF(OR(U41="Inválido",W41="No realizada",W41="Pendiente"),"No evaluable",IF(AND(OR(R41="Reactivo",R41="Débil"),W41="Positiva"),"Concordante: reactivo con VPH-AR positiva",IF(AND(R41="No reactivo",W41="Negativa"),"Concordante: no reactivo con VPH-AR negativa",IF(AND(OR(R41="Reactivo",R41="Débil"),W41="Negativa"),"Discordancia: reactivo con VPH-AR negativa","Discordancia: no reactivo con VPH-AR positiva"))))))</f>
        <v/>
      </c>
      <c r="AF41" s="13"/>
    </row>
    <row r="42" customFormat="false" ht="15" hidden="false" customHeight="false" outlineLevel="0" collapsed="false">
      <c r="A42" s="13"/>
      <c r="B42" s="14"/>
      <c r="C42" s="13"/>
      <c r="D42" s="13"/>
      <c r="E42" s="13"/>
      <c r="F42" s="13"/>
      <c r="G42" s="13"/>
      <c r="H42" s="15"/>
      <c r="I42" s="13"/>
      <c r="J42" s="13"/>
      <c r="K42" s="13"/>
      <c r="L42" s="13"/>
      <c r="M42" s="13"/>
      <c r="N42" s="13"/>
      <c r="O42" s="14"/>
      <c r="P42" s="15"/>
      <c r="Q42" s="16" t="str">
        <f aca="false">IF(OR(H42="",P42=""),"",ROUND(MOD(P42-H42,1)*1440,0))</f>
        <v/>
      </c>
      <c r="R42" s="13"/>
      <c r="S42" s="13"/>
      <c r="T42" s="16" t="str">
        <f aca="false">IF(OR(R42="",S42=""),"",IF(R42=S42,"Coinciden","DISCORDANCIA entre lectores"))</f>
        <v/>
      </c>
      <c r="U42" s="13"/>
      <c r="V42" s="13"/>
      <c r="W42" s="13"/>
      <c r="X42" s="13"/>
      <c r="Y42" s="13"/>
      <c r="Z42" s="13"/>
      <c r="AA42" s="13"/>
      <c r="AB42" s="14"/>
      <c r="AC42" s="13"/>
      <c r="AD42" s="14"/>
      <c r="AE42" s="16" t="str">
        <f aca="false">IF(OR(R42="",S42="",W42=""),"",IF(R42&lt;&gt;S42,"Lectores discordantes",IF(OR(U42="Inválido",W42="No realizada",W42="Pendiente"),"No evaluable",IF(AND(OR(R42="Reactivo",R42="Débil"),W42="Positiva"),"Concordante: reactivo con VPH-AR positiva",IF(AND(R42="No reactivo",W42="Negativa"),"Concordante: no reactivo con VPH-AR negativa",IF(AND(OR(R42="Reactivo",R42="Débil"),W42="Negativa"),"Discordancia: reactivo con VPH-AR negativa","Discordancia: no reactivo con VPH-AR positiva"))))))</f>
        <v/>
      </c>
      <c r="AF42" s="13"/>
    </row>
    <row r="43" customFormat="false" ht="15" hidden="false" customHeight="false" outlineLevel="0" collapsed="false">
      <c r="A43" s="13"/>
      <c r="B43" s="14"/>
      <c r="C43" s="13"/>
      <c r="D43" s="13"/>
      <c r="E43" s="13"/>
      <c r="F43" s="13"/>
      <c r="G43" s="13"/>
      <c r="H43" s="15"/>
      <c r="I43" s="13"/>
      <c r="J43" s="13"/>
      <c r="K43" s="13"/>
      <c r="L43" s="13"/>
      <c r="M43" s="13"/>
      <c r="N43" s="13"/>
      <c r="O43" s="14"/>
      <c r="P43" s="15"/>
      <c r="Q43" s="16" t="str">
        <f aca="false">IF(OR(H43="",P43=""),"",ROUND(MOD(P43-H43,1)*1440,0))</f>
        <v/>
      </c>
      <c r="R43" s="13"/>
      <c r="S43" s="13"/>
      <c r="T43" s="16" t="str">
        <f aca="false">IF(OR(R43="",S43=""),"",IF(R43=S43,"Coinciden","DISCORDANCIA entre lectores"))</f>
        <v/>
      </c>
      <c r="U43" s="13"/>
      <c r="V43" s="13"/>
      <c r="W43" s="13"/>
      <c r="X43" s="13"/>
      <c r="Y43" s="13"/>
      <c r="Z43" s="13"/>
      <c r="AA43" s="13"/>
      <c r="AB43" s="14"/>
      <c r="AC43" s="13"/>
      <c r="AD43" s="14"/>
      <c r="AE43" s="16" t="str">
        <f aca="false">IF(OR(R43="",S43="",W43=""),"",IF(R43&lt;&gt;S43,"Lectores discordantes",IF(OR(U43="Inválido",W43="No realizada",W43="Pendiente"),"No evaluable",IF(AND(OR(R43="Reactivo",R43="Débil"),W43="Positiva"),"Concordante: reactivo con VPH-AR positiva",IF(AND(R43="No reactivo",W43="Negativa"),"Concordante: no reactivo con VPH-AR negativa",IF(AND(OR(R43="Reactivo",R43="Débil"),W43="Negativa"),"Discordancia: reactivo con VPH-AR negativa","Discordancia: no reactivo con VPH-AR positiva"))))))</f>
        <v/>
      </c>
      <c r="AF43" s="13"/>
    </row>
    <row r="44" customFormat="false" ht="15" hidden="false" customHeight="false" outlineLevel="0" collapsed="false">
      <c r="A44" s="13"/>
      <c r="B44" s="14"/>
      <c r="C44" s="13"/>
      <c r="D44" s="13"/>
      <c r="E44" s="13"/>
      <c r="F44" s="13"/>
      <c r="G44" s="13"/>
      <c r="H44" s="15"/>
      <c r="I44" s="13"/>
      <c r="J44" s="13"/>
      <c r="K44" s="13"/>
      <c r="L44" s="13"/>
      <c r="M44" s="13"/>
      <c r="N44" s="13"/>
      <c r="O44" s="14"/>
      <c r="P44" s="15"/>
      <c r="Q44" s="16" t="str">
        <f aca="false">IF(OR(H44="",P44=""),"",ROUND(MOD(P44-H44,1)*1440,0))</f>
        <v/>
      </c>
      <c r="R44" s="13"/>
      <c r="S44" s="13"/>
      <c r="T44" s="16" t="str">
        <f aca="false">IF(OR(R44="",S44=""),"",IF(R44=S44,"Coinciden","DISCORDANCIA entre lectores"))</f>
        <v/>
      </c>
      <c r="U44" s="13"/>
      <c r="V44" s="13"/>
      <c r="W44" s="13"/>
      <c r="X44" s="13"/>
      <c r="Y44" s="13"/>
      <c r="Z44" s="13"/>
      <c r="AA44" s="13"/>
      <c r="AB44" s="14"/>
      <c r="AC44" s="13"/>
      <c r="AD44" s="14"/>
      <c r="AE44" s="16" t="str">
        <f aca="false">IF(OR(R44="",S44="",W44=""),"",IF(R44&lt;&gt;S44,"Lectores discordantes",IF(OR(U44="Inválido",W44="No realizada",W44="Pendiente"),"No evaluable",IF(AND(OR(R44="Reactivo",R44="Débil"),W44="Positiva"),"Concordante: reactivo con VPH-AR positiva",IF(AND(R44="No reactivo",W44="Negativa"),"Concordante: no reactivo con VPH-AR negativa",IF(AND(OR(R44="Reactivo",R44="Débil"),W44="Negativa"),"Discordancia: reactivo con VPH-AR negativa","Discordancia: no reactivo con VPH-AR positiva"))))))</f>
        <v/>
      </c>
      <c r="AF44" s="13"/>
    </row>
    <row r="45" customFormat="false" ht="15" hidden="false" customHeight="false" outlineLevel="0" collapsed="false">
      <c r="A45" s="13"/>
      <c r="B45" s="14"/>
      <c r="C45" s="13"/>
      <c r="D45" s="13"/>
      <c r="E45" s="13"/>
      <c r="F45" s="13"/>
      <c r="G45" s="13"/>
      <c r="H45" s="15"/>
      <c r="I45" s="13"/>
      <c r="J45" s="13"/>
      <c r="K45" s="13"/>
      <c r="L45" s="13"/>
      <c r="M45" s="13"/>
      <c r="N45" s="13"/>
      <c r="O45" s="14"/>
      <c r="P45" s="15"/>
      <c r="Q45" s="16" t="str">
        <f aca="false">IF(OR(H45="",P45=""),"",ROUND(MOD(P45-H45,1)*1440,0))</f>
        <v/>
      </c>
      <c r="R45" s="13"/>
      <c r="S45" s="13"/>
      <c r="T45" s="16" t="str">
        <f aca="false">IF(OR(R45="",S45=""),"",IF(R45=S45,"Coinciden","DISCORDANCIA entre lectores"))</f>
        <v/>
      </c>
      <c r="U45" s="13"/>
      <c r="V45" s="13"/>
      <c r="W45" s="13"/>
      <c r="X45" s="13"/>
      <c r="Y45" s="13"/>
      <c r="Z45" s="13"/>
      <c r="AA45" s="13"/>
      <c r="AB45" s="14"/>
      <c r="AC45" s="13"/>
      <c r="AD45" s="14"/>
      <c r="AE45" s="16" t="str">
        <f aca="false">IF(OR(R45="",S45="",W45=""),"",IF(R45&lt;&gt;S45,"Lectores discordantes",IF(OR(U45="Inválido",W45="No realizada",W45="Pendiente"),"No evaluable",IF(AND(OR(R45="Reactivo",R45="Débil"),W45="Positiva"),"Concordante: reactivo con VPH-AR positiva",IF(AND(R45="No reactivo",W45="Negativa"),"Concordante: no reactivo con VPH-AR negativa",IF(AND(OR(R45="Reactivo",R45="Débil"),W45="Negativa"),"Discordancia: reactivo con VPH-AR negativa","Discordancia: no reactivo con VPH-AR positiva"))))))</f>
        <v/>
      </c>
      <c r="AF45" s="13"/>
    </row>
    <row r="46" customFormat="false" ht="15" hidden="false" customHeight="false" outlineLevel="0" collapsed="false">
      <c r="A46" s="13"/>
      <c r="B46" s="14"/>
      <c r="C46" s="13"/>
      <c r="D46" s="13"/>
      <c r="E46" s="13"/>
      <c r="F46" s="13"/>
      <c r="G46" s="13"/>
      <c r="H46" s="15"/>
      <c r="I46" s="13"/>
      <c r="J46" s="13"/>
      <c r="K46" s="13"/>
      <c r="L46" s="13"/>
      <c r="M46" s="13"/>
      <c r="N46" s="13"/>
      <c r="O46" s="14"/>
      <c r="P46" s="15"/>
      <c r="Q46" s="16" t="str">
        <f aca="false">IF(OR(H46="",P46=""),"",ROUND(MOD(P46-H46,1)*1440,0))</f>
        <v/>
      </c>
      <c r="R46" s="13"/>
      <c r="S46" s="13"/>
      <c r="T46" s="16" t="str">
        <f aca="false">IF(OR(R46="",S46=""),"",IF(R46=S46,"Coinciden","DISCORDANCIA entre lectores"))</f>
        <v/>
      </c>
      <c r="U46" s="13"/>
      <c r="V46" s="13"/>
      <c r="W46" s="13"/>
      <c r="X46" s="13"/>
      <c r="Y46" s="13"/>
      <c r="Z46" s="13"/>
      <c r="AA46" s="13"/>
      <c r="AB46" s="14"/>
      <c r="AC46" s="13"/>
      <c r="AD46" s="14"/>
      <c r="AE46" s="16" t="str">
        <f aca="false">IF(OR(R46="",S46="",W46=""),"",IF(R46&lt;&gt;S46,"Lectores discordantes",IF(OR(U46="Inválido",W46="No realizada",W46="Pendiente"),"No evaluable",IF(AND(OR(R46="Reactivo",R46="Débil"),W46="Positiva"),"Concordante: reactivo con VPH-AR positiva",IF(AND(R46="No reactivo",W46="Negativa"),"Concordante: no reactivo con VPH-AR negativa",IF(AND(OR(R46="Reactivo",R46="Débil"),W46="Negativa"),"Discordancia: reactivo con VPH-AR negativa","Discordancia: no reactivo con VPH-AR positiva"))))))</f>
        <v/>
      </c>
      <c r="AF46" s="13"/>
    </row>
    <row r="47" customFormat="false" ht="15" hidden="false" customHeight="false" outlineLevel="0" collapsed="false">
      <c r="A47" s="13"/>
      <c r="B47" s="14"/>
      <c r="C47" s="13"/>
      <c r="D47" s="13"/>
      <c r="E47" s="13"/>
      <c r="F47" s="13"/>
      <c r="G47" s="13"/>
      <c r="H47" s="15"/>
      <c r="I47" s="13"/>
      <c r="J47" s="13"/>
      <c r="K47" s="13"/>
      <c r="L47" s="13"/>
      <c r="M47" s="13"/>
      <c r="N47" s="13"/>
      <c r="O47" s="14"/>
      <c r="P47" s="15"/>
      <c r="Q47" s="16" t="str">
        <f aca="false">IF(OR(H47="",P47=""),"",ROUND(MOD(P47-H47,1)*1440,0))</f>
        <v/>
      </c>
      <c r="R47" s="13"/>
      <c r="S47" s="13"/>
      <c r="T47" s="16" t="str">
        <f aca="false">IF(OR(R47="",S47=""),"",IF(R47=S47,"Coinciden","DISCORDANCIA entre lectores"))</f>
        <v/>
      </c>
      <c r="U47" s="13"/>
      <c r="V47" s="13"/>
      <c r="W47" s="13"/>
      <c r="X47" s="13"/>
      <c r="Y47" s="13"/>
      <c r="Z47" s="13"/>
      <c r="AA47" s="13"/>
      <c r="AB47" s="14"/>
      <c r="AC47" s="13"/>
      <c r="AD47" s="14"/>
      <c r="AE47" s="16" t="str">
        <f aca="false">IF(OR(R47="",S47="",W47=""),"",IF(R47&lt;&gt;S47,"Lectores discordantes",IF(OR(U47="Inválido",W47="No realizada",W47="Pendiente"),"No evaluable",IF(AND(OR(R47="Reactivo",R47="Débil"),W47="Positiva"),"Concordante: reactivo con VPH-AR positiva",IF(AND(R47="No reactivo",W47="Negativa"),"Concordante: no reactivo con VPH-AR negativa",IF(AND(OR(R47="Reactivo",R47="Débil"),W47="Negativa"),"Discordancia: reactivo con VPH-AR negativa","Discordancia: no reactivo con VPH-AR positiva"))))))</f>
        <v/>
      </c>
      <c r="AF47" s="13"/>
    </row>
    <row r="48" customFormat="false" ht="15" hidden="false" customHeight="false" outlineLevel="0" collapsed="false">
      <c r="A48" s="13"/>
      <c r="B48" s="14"/>
      <c r="C48" s="13"/>
      <c r="D48" s="13"/>
      <c r="E48" s="13"/>
      <c r="F48" s="13"/>
      <c r="G48" s="13"/>
      <c r="H48" s="15"/>
      <c r="I48" s="13"/>
      <c r="J48" s="13"/>
      <c r="K48" s="13"/>
      <c r="L48" s="13"/>
      <c r="M48" s="13"/>
      <c r="N48" s="13"/>
      <c r="O48" s="14"/>
      <c r="P48" s="15"/>
      <c r="Q48" s="16" t="str">
        <f aca="false">IF(OR(H48="",P48=""),"",ROUND(MOD(P48-H48,1)*1440,0))</f>
        <v/>
      </c>
      <c r="R48" s="13"/>
      <c r="S48" s="13"/>
      <c r="T48" s="16" t="str">
        <f aca="false">IF(OR(R48="",S48=""),"",IF(R48=S48,"Coinciden","DISCORDANCIA entre lectores"))</f>
        <v/>
      </c>
      <c r="U48" s="13"/>
      <c r="V48" s="13"/>
      <c r="W48" s="13"/>
      <c r="X48" s="13"/>
      <c r="Y48" s="13"/>
      <c r="Z48" s="13"/>
      <c r="AA48" s="13"/>
      <c r="AB48" s="14"/>
      <c r="AC48" s="13"/>
      <c r="AD48" s="14"/>
      <c r="AE48" s="16" t="str">
        <f aca="false">IF(OR(R48="",S48="",W48=""),"",IF(R48&lt;&gt;S48,"Lectores discordantes",IF(OR(U48="Inválido",W48="No realizada",W48="Pendiente"),"No evaluable",IF(AND(OR(R48="Reactivo",R48="Débil"),W48="Positiva"),"Concordante: reactivo con VPH-AR positiva",IF(AND(R48="No reactivo",W48="Negativa"),"Concordante: no reactivo con VPH-AR negativa",IF(AND(OR(R48="Reactivo",R48="Débil"),W48="Negativa"),"Discordancia: reactivo con VPH-AR negativa","Discordancia: no reactivo con VPH-AR positiva"))))))</f>
        <v/>
      </c>
      <c r="AF48" s="13"/>
    </row>
    <row r="49" customFormat="false" ht="15" hidden="false" customHeight="false" outlineLevel="0" collapsed="false">
      <c r="A49" s="13"/>
      <c r="B49" s="14"/>
      <c r="C49" s="13"/>
      <c r="D49" s="13"/>
      <c r="E49" s="13"/>
      <c r="F49" s="13"/>
      <c r="G49" s="13"/>
      <c r="H49" s="15"/>
      <c r="I49" s="13"/>
      <c r="J49" s="13"/>
      <c r="K49" s="13"/>
      <c r="L49" s="13"/>
      <c r="M49" s="13"/>
      <c r="N49" s="13"/>
      <c r="O49" s="14"/>
      <c r="P49" s="15"/>
      <c r="Q49" s="16" t="str">
        <f aca="false">IF(OR(H49="",P49=""),"",ROUND(MOD(P49-H49,1)*1440,0))</f>
        <v/>
      </c>
      <c r="R49" s="13"/>
      <c r="S49" s="13"/>
      <c r="T49" s="16" t="str">
        <f aca="false">IF(OR(R49="",S49=""),"",IF(R49=S49,"Coinciden","DISCORDANCIA entre lectores"))</f>
        <v/>
      </c>
      <c r="U49" s="13"/>
      <c r="V49" s="13"/>
      <c r="W49" s="13"/>
      <c r="X49" s="13"/>
      <c r="Y49" s="13"/>
      <c r="Z49" s="13"/>
      <c r="AA49" s="13"/>
      <c r="AB49" s="14"/>
      <c r="AC49" s="13"/>
      <c r="AD49" s="14"/>
      <c r="AE49" s="16" t="str">
        <f aca="false">IF(OR(R49="",S49="",W49=""),"",IF(R49&lt;&gt;S49,"Lectores discordantes",IF(OR(U49="Inválido",W49="No realizada",W49="Pendiente"),"No evaluable",IF(AND(OR(R49="Reactivo",R49="Débil"),W49="Positiva"),"Concordante: reactivo con VPH-AR positiva",IF(AND(R49="No reactivo",W49="Negativa"),"Concordante: no reactivo con VPH-AR negativa",IF(AND(OR(R49="Reactivo",R49="Débil"),W49="Negativa"),"Discordancia: reactivo con VPH-AR negativa","Discordancia: no reactivo con VPH-AR positiva"))))))</f>
        <v/>
      </c>
      <c r="AF49" s="13"/>
    </row>
    <row r="50" customFormat="false" ht="15" hidden="false" customHeight="false" outlineLevel="0" collapsed="false">
      <c r="A50" s="13"/>
      <c r="B50" s="14"/>
      <c r="C50" s="13"/>
      <c r="D50" s="13"/>
      <c r="E50" s="13"/>
      <c r="F50" s="13"/>
      <c r="G50" s="13"/>
      <c r="H50" s="15"/>
      <c r="I50" s="13"/>
      <c r="J50" s="13"/>
      <c r="K50" s="13"/>
      <c r="L50" s="13"/>
      <c r="M50" s="13"/>
      <c r="N50" s="13"/>
      <c r="O50" s="14"/>
      <c r="P50" s="15"/>
      <c r="Q50" s="16" t="str">
        <f aca="false">IF(OR(H50="",P50=""),"",ROUND(MOD(P50-H50,1)*1440,0))</f>
        <v/>
      </c>
      <c r="R50" s="13"/>
      <c r="S50" s="13"/>
      <c r="T50" s="16" t="str">
        <f aca="false">IF(OR(R50="",S50=""),"",IF(R50=S50,"Coinciden","DISCORDANCIA entre lectores"))</f>
        <v/>
      </c>
      <c r="U50" s="13"/>
      <c r="V50" s="13"/>
      <c r="W50" s="13"/>
      <c r="X50" s="13"/>
      <c r="Y50" s="13"/>
      <c r="Z50" s="13"/>
      <c r="AA50" s="13"/>
      <c r="AB50" s="14"/>
      <c r="AC50" s="13"/>
      <c r="AD50" s="14"/>
      <c r="AE50" s="16" t="str">
        <f aca="false">IF(OR(R50="",S50="",W50=""),"",IF(R50&lt;&gt;S50,"Lectores discordantes",IF(OR(U50="Inválido",W50="No realizada",W50="Pendiente"),"No evaluable",IF(AND(OR(R50="Reactivo",R50="Débil"),W50="Positiva"),"Concordante: reactivo con VPH-AR positiva",IF(AND(R50="No reactivo",W50="Negativa"),"Concordante: no reactivo con VPH-AR negativa",IF(AND(OR(R50="Reactivo",R50="Débil"),W50="Negativa"),"Discordancia: reactivo con VPH-AR negativa","Discordancia: no reactivo con VPH-AR positiva"))))))</f>
        <v/>
      </c>
      <c r="AF50" s="13"/>
    </row>
    <row r="51" customFormat="false" ht="15" hidden="false" customHeight="false" outlineLevel="0" collapsed="false">
      <c r="A51" s="13"/>
      <c r="B51" s="14"/>
      <c r="C51" s="13"/>
      <c r="D51" s="13"/>
      <c r="E51" s="13"/>
      <c r="F51" s="13"/>
      <c r="G51" s="13"/>
      <c r="H51" s="15"/>
      <c r="I51" s="13"/>
      <c r="J51" s="13"/>
      <c r="K51" s="13"/>
      <c r="L51" s="13"/>
      <c r="M51" s="13"/>
      <c r="N51" s="13"/>
      <c r="O51" s="14"/>
      <c r="P51" s="15"/>
      <c r="Q51" s="16" t="str">
        <f aca="false">IF(OR(H51="",P51=""),"",ROUND(MOD(P51-H51,1)*1440,0))</f>
        <v/>
      </c>
      <c r="R51" s="13"/>
      <c r="S51" s="13"/>
      <c r="T51" s="16" t="str">
        <f aca="false">IF(OR(R51="",S51=""),"",IF(R51=S51,"Coinciden","DISCORDANCIA entre lectores"))</f>
        <v/>
      </c>
      <c r="U51" s="13"/>
      <c r="V51" s="13"/>
      <c r="W51" s="13"/>
      <c r="X51" s="13"/>
      <c r="Y51" s="13"/>
      <c r="Z51" s="13"/>
      <c r="AA51" s="13"/>
      <c r="AB51" s="14"/>
      <c r="AC51" s="13"/>
      <c r="AD51" s="14"/>
      <c r="AE51" s="16" t="str">
        <f aca="false">IF(OR(R51="",S51="",W51=""),"",IF(R51&lt;&gt;S51,"Lectores discordantes",IF(OR(U51="Inválido",W51="No realizada",W51="Pendiente"),"No evaluable",IF(AND(OR(R51="Reactivo",R51="Débil"),W51="Positiva"),"Concordante: reactivo con VPH-AR positiva",IF(AND(R51="No reactivo",W51="Negativa"),"Concordante: no reactivo con VPH-AR negativa",IF(AND(OR(R51="Reactivo",R51="Débil"),W51="Negativa"),"Discordancia: reactivo con VPH-AR negativa","Discordancia: no reactivo con VPH-AR positiva"))))))</f>
        <v/>
      </c>
      <c r="AF51" s="13"/>
    </row>
    <row r="52" customFormat="false" ht="15" hidden="false" customHeight="false" outlineLevel="0" collapsed="false">
      <c r="A52" s="13"/>
      <c r="B52" s="14"/>
      <c r="C52" s="13"/>
      <c r="D52" s="13"/>
      <c r="E52" s="13"/>
      <c r="F52" s="13"/>
      <c r="G52" s="13"/>
      <c r="H52" s="15"/>
      <c r="I52" s="13"/>
      <c r="J52" s="13"/>
      <c r="K52" s="13"/>
      <c r="L52" s="13"/>
      <c r="M52" s="13"/>
      <c r="N52" s="13"/>
      <c r="O52" s="14"/>
      <c r="P52" s="15"/>
      <c r="Q52" s="16" t="str">
        <f aca="false">IF(OR(H52="",P52=""),"",ROUND(MOD(P52-H52,1)*1440,0))</f>
        <v/>
      </c>
      <c r="R52" s="13"/>
      <c r="S52" s="13"/>
      <c r="T52" s="16" t="str">
        <f aca="false">IF(OR(R52="",S52=""),"",IF(R52=S52,"Coinciden","DISCORDANCIA entre lectores"))</f>
        <v/>
      </c>
      <c r="U52" s="13"/>
      <c r="V52" s="13"/>
      <c r="W52" s="13"/>
      <c r="X52" s="13"/>
      <c r="Y52" s="13"/>
      <c r="Z52" s="13"/>
      <c r="AA52" s="13"/>
      <c r="AB52" s="14"/>
      <c r="AC52" s="13"/>
      <c r="AD52" s="14"/>
      <c r="AE52" s="16" t="str">
        <f aca="false">IF(OR(R52="",S52="",W52=""),"",IF(R52&lt;&gt;S52,"Lectores discordantes",IF(OR(U52="Inválido",W52="No realizada",W52="Pendiente"),"No evaluable",IF(AND(OR(R52="Reactivo",R52="Débil"),W52="Positiva"),"Concordante: reactivo con VPH-AR positiva",IF(AND(R52="No reactivo",W52="Negativa"),"Concordante: no reactivo con VPH-AR negativa",IF(AND(OR(R52="Reactivo",R52="Débil"),W52="Negativa"),"Discordancia: reactivo con VPH-AR negativa","Discordancia: no reactivo con VPH-AR positiva"))))))</f>
        <v/>
      </c>
      <c r="AF52" s="13"/>
    </row>
    <row r="53" customFormat="false" ht="15" hidden="false" customHeight="false" outlineLevel="0" collapsed="false">
      <c r="A53" s="13"/>
      <c r="B53" s="14"/>
      <c r="C53" s="13"/>
      <c r="D53" s="13"/>
      <c r="E53" s="13"/>
      <c r="F53" s="13"/>
      <c r="G53" s="13"/>
      <c r="H53" s="15"/>
      <c r="I53" s="13"/>
      <c r="J53" s="13"/>
      <c r="K53" s="13"/>
      <c r="L53" s="13"/>
      <c r="M53" s="13"/>
      <c r="N53" s="13"/>
      <c r="O53" s="14"/>
      <c r="P53" s="15"/>
      <c r="Q53" s="16" t="str">
        <f aca="false">IF(OR(H53="",P53=""),"",ROUND(MOD(P53-H53,1)*1440,0))</f>
        <v/>
      </c>
      <c r="R53" s="13"/>
      <c r="S53" s="13"/>
      <c r="T53" s="16" t="str">
        <f aca="false">IF(OR(R53="",S53=""),"",IF(R53=S53,"Coinciden","DISCORDANCIA entre lectores"))</f>
        <v/>
      </c>
      <c r="U53" s="13"/>
      <c r="V53" s="13"/>
      <c r="W53" s="13"/>
      <c r="X53" s="13"/>
      <c r="Y53" s="13"/>
      <c r="Z53" s="13"/>
      <c r="AA53" s="13"/>
      <c r="AB53" s="14"/>
      <c r="AC53" s="13"/>
      <c r="AD53" s="14"/>
      <c r="AE53" s="16" t="str">
        <f aca="false">IF(OR(R53="",S53="",W53=""),"",IF(R53&lt;&gt;S53,"Lectores discordantes",IF(OR(U53="Inválido",W53="No realizada",W53="Pendiente"),"No evaluable",IF(AND(OR(R53="Reactivo",R53="Débil"),W53="Positiva"),"Concordante: reactivo con VPH-AR positiva",IF(AND(R53="No reactivo",W53="Negativa"),"Concordante: no reactivo con VPH-AR negativa",IF(AND(OR(R53="Reactivo",R53="Débil"),W53="Negativa"),"Discordancia: reactivo con VPH-AR negativa","Discordancia: no reactivo con VPH-AR positiva"))))))</f>
        <v/>
      </c>
      <c r="AF53" s="13"/>
    </row>
    <row r="54" customFormat="false" ht="15" hidden="false" customHeight="false" outlineLevel="0" collapsed="false">
      <c r="A54" s="13"/>
      <c r="B54" s="14"/>
      <c r="C54" s="13"/>
      <c r="D54" s="13"/>
      <c r="E54" s="13"/>
      <c r="F54" s="13"/>
      <c r="G54" s="13"/>
      <c r="H54" s="15"/>
      <c r="I54" s="13"/>
      <c r="J54" s="13"/>
      <c r="K54" s="13"/>
      <c r="L54" s="13"/>
      <c r="M54" s="13"/>
      <c r="N54" s="13"/>
      <c r="O54" s="14"/>
      <c r="P54" s="15"/>
      <c r="Q54" s="16" t="str">
        <f aca="false">IF(OR(H54="",P54=""),"",ROUND(MOD(P54-H54,1)*1440,0))</f>
        <v/>
      </c>
      <c r="R54" s="13"/>
      <c r="S54" s="13"/>
      <c r="T54" s="16" t="str">
        <f aca="false">IF(OR(R54="",S54=""),"",IF(R54=S54,"Coinciden","DISCORDANCIA entre lectores"))</f>
        <v/>
      </c>
      <c r="U54" s="13"/>
      <c r="V54" s="13"/>
      <c r="W54" s="13"/>
      <c r="X54" s="13"/>
      <c r="Y54" s="13"/>
      <c r="Z54" s="13"/>
      <c r="AA54" s="13"/>
      <c r="AB54" s="14"/>
      <c r="AC54" s="13"/>
      <c r="AD54" s="14"/>
      <c r="AE54" s="16" t="str">
        <f aca="false">IF(OR(R54="",S54="",W54=""),"",IF(R54&lt;&gt;S54,"Lectores discordantes",IF(OR(U54="Inválido",W54="No realizada",W54="Pendiente"),"No evaluable",IF(AND(OR(R54="Reactivo",R54="Débil"),W54="Positiva"),"Concordante: reactivo con VPH-AR positiva",IF(AND(R54="No reactivo",W54="Negativa"),"Concordante: no reactivo con VPH-AR negativa",IF(AND(OR(R54="Reactivo",R54="Débil"),W54="Negativa"),"Discordancia: reactivo con VPH-AR negativa","Discordancia: no reactivo con VPH-AR positiva"))))))</f>
        <v/>
      </c>
      <c r="AF54" s="13"/>
    </row>
    <row r="55" customFormat="false" ht="15" hidden="false" customHeight="false" outlineLevel="0" collapsed="false">
      <c r="A55" s="13"/>
      <c r="B55" s="14"/>
      <c r="C55" s="13"/>
      <c r="D55" s="13"/>
      <c r="E55" s="13"/>
      <c r="F55" s="13"/>
      <c r="G55" s="13"/>
      <c r="H55" s="15"/>
      <c r="I55" s="13"/>
      <c r="J55" s="13"/>
      <c r="K55" s="13"/>
      <c r="L55" s="13"/>
      <c r="M55" s="13"/>
      <c r="N55" s="13"/>
      <c r="O55" s="14"/>
      <c r="P55" s="15"/>
      <c r="Q55" s="16" t="str">
        <f aca="false">IF(OR(H55="",P55=""),"",ROUND(MOD(P55-H55,1)*1440,0))</f>
        <v/>
      </c>
      <c r="R55" s="13"/>
      <c r="S55" s="13"/>
      <c r="T55" s="16" t="str">
        <f aca="false">IF(OR(R55="",S55=""),"",IF(R55=S55,"Coinciden","DISCORDANCIA entre lectores"))</f>
        <v/>
      </c>
      <c r="U55" s="13"/>
      <c r="V55" s="13"/>
      <c r="W55" s="13"/>
      <c r="X55" s="13"/>
      <c r="Y55" s="13"/>
      <c r="Z55" s="13"/>
      <c r="AA55" s="13"/>
      <c r="AB55" s="14"/>
      <c r="AC55" s="13"/>
      <c r="AD55" s="14"/>
      <c r="AE55" s="16" t="str">
        <f aca="false">IF(OR(R55="",S55="",W55=""),"",IF(R55&lt;&gt;S55,"Lectores discordantes",IF(OR(U55="Inválido",W55="No realizada",W55="Pendiente"),"No evaluable",IF(AND(OR(R55="Reactivo",R55="Débil"),W55="Positiva"),"Concordante: reactivo con VPH-AR positiva",IF(AND(R55="No reactivo",W55="Negativa"),"Concordante: no reactivo con VPH-AR negativa",IF(AND(OR(R55="Reactivo",R55="Débil"),W55="Negativa"),"Discordancia: reactivo con VPH-AR negativa","Discordancia: no reactivo con VPH-AR positiva"))))))</f>
        <v/>
      </c>
      <c r="AF55" s="13"/>
    </row>
    <row r="56" customFormat="false" ht="15" hidden="false" customHeight="false" outlineLevel="0" collapsed="false">
      <c r="A56" s="13"/>
      <c r="B56" s="14"/>
      <c r="C56" s="13"/>
      <c r="D56" s="13"/>
      <c r="E56" s="13"/>
      <c r="F56" s="13"/>
      <c r="G56" s="13"/>
      <c r="H56" s="15"/>
      <c r="I56" s="13"/>
      <c r="J56" s="13"/>
      <c r="K56" s="13"/>
      <c r="L56" s="13"/>
      <c r="M56" s="13"/>
      <c r="N56" s="13"/>
      <c r="O56" s="14"/>
      <c r="P56" s="15"/>
      <c r="Q56" s="16" t="str">
        <f aca="false">IF(OR(H56="",P56=""),"",ROUND(MOD(P56-H56,1)*1440,0))</f>
        <v/>
      </c>
      <c r="R56" s="13"/>
      <c r="S56" s="13"/>
      <c r="T56" s="16" t="str">
        <f aca="false">IF(OR(R56="",S56=""),"",IF(R56=S56,"Coinciden","DISCORDANCIA entre lectores"))</f>
        <v/>
      </c>
      <c r="U56" s="13"/>
      <c r="V56" s="13"/>
      <c r="W56" s="13"/>
      <c r="X56" s="13"/>
      <c r="Y56" s="13"/>
      <c r="Z56" s="13"/>
      <c r="AA56" s="13"/>
      <c r="AB56" s="14"/>
      <c r="AC56" s="13"/>
      <c r="AD56" s="14"/>
      <c r="AE56" s="16" t="str">
        <f aca="false">IF(OR(R56="",S56="",W56=""),"",IF(R56&lt;&gt;S56,"Lectores discordantes",IF(OR(U56="Inválido",W56="No realizada",W56="Pendiente"),"No evaluable",IF(AND(OR(R56="Reactivo",R56="Débil"),W56="Positiva"),"Concordante: reactivo con VPH-AR positiva",IF(AND(R56="No reactivo",W56="Negativa"),"Concordante: no reactivo con VPH-AR negativa",IF(AND(OR(R56="Reactivo",R56="Débil"),W56="Negativa"),"Discordancia: reactivo con VPH-AR negativa","Discordancia: no reactivo con VPH-AR positiva"))))))</f>
        <v/>
      </c>
      <c r="AF56" s="13"/>
    </row>
    <row r="57" customFormat="false" ht="15" hidden="false" customHeight="false" outlineLevel="0" collapsed="false">
      <c r="A57" s="13"/>
      <c r="B57" s="14"/>
      <c r="C57" s="13"/>
      <c r="D57" s="13"/>
      <c r="E57" s="13"/>
      <c r="F57" s="13"/>
      <c r="G57" s="13"/>
      <c r="H57" s="15"/>
      <c r="I57" s="13"/>
      <c r="J57" s="13"/>
      <c r="K57" s="13"/>
      <c r="L57" s="13"/>
      <c r="M57" s="13"/>
      <c r="N57" s="13"/>
      <c r="O57" s="14"/>
      <c r="P57" s="15"/>
      <c r="Q57" s="16" t="str">
        <f aca="false">IF(OR(H57="",P57=""),"",ROUND(MOD(P57-H57,1)*1440,0))</f>
        <v/>
      </c>
      <c r="R57" s="13"/>
      <c r="S57" s="13"/>
      <c r="T57" s="16" t="str">
        <f aca="false">IF(OR(R57="",S57=""),"",IF(R57=S57,"Coinciden","DISCORDANCIA entre lectores"))</f>
        <v/>
      </c>
      <c r="U57" s="13"/>
      <c r="V57" s="13"/>
      <c r="W57" s="13"/>
      <c r="X57" s="13"/>
      <c r="Y57" s="13"/>
      <c r="Z57" s="13"/>
      <c r="AA57" s="13"/>
      <c r="AB57" s="14"/>
      <c r="AC57" s="13"/>
      <c r="AD57" s="14"/>
      <c r="AE57" s="16" t="str">
        <f aca="false">IF(OR(R57="",S57="",W57=""),"",IF(R57&lt;&gt;S57,"Lectores discordantes",IF(OR(U57="Inválido",W57="No realizada",W57="Pendiente"),"No evaluable",IF(AND(OR(R57="Reactivo",R57="Débil"),W57="Positiva"),"Concordante: reactivo con VPH-AR positiva",IF(AND(R57="No reactivo",W57="Negativa"),"Concordante: no reactivo con VPH-AR negativa",IF(AND(OR(R57="Reactivo",R57="Débil"),W57="Negativa"),"Discordancia: reactivo con VPH-AR negativa","Discordancia: no reactivo con VPH-AR positiva"))))))</f>
        <v/>
      </c>
      <c r="AF57" s="13"/>
    </row>
    <row r="58" customFormat="false" ht="15" hidden="false" customHeight="false" outlineLevel="0" collapsed="false">
      <c r="A58" s="13"/>
      <c r="B58" s="14"/>
      <c r="C58" s="13"/>
      <c r="D58" s="13"/>
      <c r="E58" s="13"/>
      <c r="F58" s="13"/>
      <c r="G58" s="13"/>
      <c r="H58" s="15"/>
      <c r="I58" s="13"/>
      <c r="J58" s="13"/>
      <c r="K58" s="13"/>
      <c r="L58" s="13"/>
      <c r="M58" s="13"/>
      <c r="N58" s="13"/>
      <c r="O58" s="14"/>
      <c r="P58" s="15"/>
      <c r="Q58" s="16" t="str">
        <f aca="false">IF(OR(H58="",P58=""),"",ROUND(MOD(P58-H58,1)*1440,0))</f>
        <v/>
      </c>
      <c r="R58" s="13"/>
      <c r="S58" s="13"/>
      <c r="T58" s="16" t="str">
        <f aca="false">IF(OR(R58="",S58=""),"",IF(R58=S58,"Coinciden","DISCORDANCIA entre lectores"))</f>
        <v/>
      </c>
      <c r="U58" s="13"/>
      <c r="V58" s="13"/>
      <c r="W58" s="13"/>
      <c r="X58" s="13"/>
      <c r="Y58" s="13"/>
      <c r="Z58" s="13"/>
      <c r="AA58" s="13"/>
      <c r="AB58" s="14"/>
      <c r="AC58" s="13"/>
      <c r="AD58" s="14"/>
      <c r="AE58" s="16" t="str">
        <f aca="false">IF(OR(R58="",S58="",W58=""),"",IF(R58&lt;&gt;S58,"Lectores discordantes",IF(OR(U58="Inválido",W58="No realizada",W58="Pendiente"),"No evaluable",IF(AND(OR(R58="Reactivo",R58="Débil"),W58="Positiva"),"Concordante: reactivo con VPH-AR positiva",IF(AND(R58="No reactivo",W58="Negativa"),"Concordante: no reactivo con VPH-AR negativa",IF(AND(OR(R58="Reactivo",R58="Débil"),W58="Negativa"),"Discordancia: reactivo con VPH-AR negativa","Discordancia: no reactivo con VPH-AR positiva"))))))</f>
        <v/>
      </c>
      <c r="AF58" s="13"/>
    </row>
    <row r="59" customFormat="false" ht="15" hidden="false" customHeight="false" outlineLevel="0" collapsed="false">
      <c r="A59" s="13"/>
      <c r="B59" s="14"/>
      <c r="C59" s="13"/>
      <c r="D59" s="13"/>
      <c r="E59" s="13"/>
      <c r="F59" s="13"/>
      <c r="G59" s="13"/>
      <c r="H59" s="15"/>
      <c r="I59" s="13"/>
      <c r="J59" s="13"/>
      <c r="K59" s="13"/>
      <c r="L59" s="13"/>
      <c r="M59" s="13"/>
      <c r="N59" s="13"/>
      <c r="O59" s="14"/>
      <c r="P59" s="15"/>
      <c r="Q59" s="16" t="str">
        <f aca="false">IF(OR(H59="",P59=""),"",ROUND(MOD(P59-H59,1)*1440,0))</f>
        <v/>
      </c>
      <c r="R59" s="13"/>
      <c r="S59" s="13"/>
      <c r="T59" s="16" t="str">
        <f aca="false">IF(OR(R59="",S59=""),"",IF(R59=S59,"Coinciden","DISCORDANCIA entre lectores"))</f>
        <v/>
      </c>
      <c r="U59" s="13"/>
      <c r="V59" s="13"/>
      <c r="W59" s="13"/>
      <c r="X59" s="13"/>
      <c r="Y59" s="13"/>
      <c r="Z59" s="13"/>
      <c r="AA59" s="13"/>
      <c r="AB59" s="14"/>
      <c r="AC59" s="13"/>
      <c r="AD59" s="14"/>
      <c r="AE59" s="16" t="str">
        <f aca="false">IF(OR(R59="",S59="",W59=""),"",IF(R59&lt;&gt;S59,"Lectores discordantes",IF(OR(U59="Inválido",W59="No realizada",W59="Pendiente"),"No evaluable",IF(AND(OR(R59="Reactivo",R59="Débil"),W59="Positiva"),"Concordante: reactivo con VPH-AR positiva",IF(AND(R59="No reactivo",W59="Negativa"),"Concordante: no reactivo con VPH-AR negativa",IF(AND(OR(R59="Reactivo",R59="Débil"),W59="Negativa"),"Discordancia: reactivo con VPH-AR negativa","Discordancia: no reactivo con VPH-AR positiva"))))))</f>
        <v/>
      </c>
      <c r="AF59" s="13"/>
    </row>
    <row r="60" customFormat="false" ht="15" hidden="false" customHeight="false" outlineLevel="0" collapsed="false">
      <c r="A60" s="13"/>
      <c r="B60" s="14"/>
      <c r="C60" s="13"/>
      <c r="D60" s="13"/>
      <c r="E60" s="13"/>
      <c r="F60" s="13"/>
      <c r="G60" s="13"/>
      <c r="H60" s="15"/>
      <c r="I60" s="13"/>
      <c r="J60" s="13"/>
      <c r="K60" s="13"/>
      <c r="L60" s="13"/>
      <c r="M60" s="13"/>
      <c r="N60" s="13"/>
      <c r="O60" s="14"/>
      <c r="P60" s="15"/>
      <c r="Q60" s="16" t="str">
        <f aca="false">IF(OR(H60="",P60=""),"",ROUND(MOD(P60-H60,1)*1440,0))</f>
        <v/>
      </c>
      <c r="R60" s="13"/>
      <c r="S60" s="13"/>
      <c r="T60" s="16" t="str">
        <f aca="false">IF(OR(R60="",S60=""),"",IF(R60=S60,"Coinciden","DISCORDANCIA entre lectores"))</f>
        <v/>
      </c>
      <c r="U60" s="13"/>
      <c r="V60" s="13"/>
      <c r="W60" s="13"/>
      <c r="X60" s="13"/>
      <c r="Y60" s="13"/>
      <c r="Z60" s="13"/>
      <c r="AA60" s="13"/>
      <c r="AB60" s="14"/>
      <c r="AC60" s="13"/>
      <c r="AD60" s="14"/>
      <c r="AE60" s="16" t="str">
        <f aca="false">IF(OR(R60="",S60="",W60=""),"",IF(R60&lt;&gt;S60,"Lectores discordantes",IF(OR(U60="Inválido",W60="No realizada",W60="Pendiente"),"No evaluable",IF(AND(OR(R60="Reactivo",R60="Débil"),W60="Positiva"),"Concordante: reactivo con VPH-AR positiva",IF(AND(R60="No reactivo",W60="Negativa"),"Concordante: no reactivo con VPH-AR negativa",IF(AND(OR(R60="Reactivo",R60="Débil"),W60="Negativa"),"Discordancia: reactivo con VPH-AR negativa","Discordancia: no reactivo con VPH-AR positiva"))))))</f>
        <v/>
      </c>
      <c r="AF60" s="13"/>
    </row>
    <row r="61" customFormat="false" ht="15" hidden="false" customHeight="false" outlineLevel="0" collapsed="false">
      <c r="A61" s="13"/>
      <c r="B61" s="14"/>
      <c r="C61" s="13"/>
      <c r="D61" s="13"/>
      <c r="E61" s="13"/>
      <c r="F61" s="13"/>
      <c r="G61" s="13"/>
      <c r="H61" s="15"/>
      <c r="I61" s="13"/>
      <c r="J61" s="13"/>
      <c r="K61" s="13"/>
      <c r="L61" s="13"/>
      <c r="M61" s="13"/>
      <c r="N61" s="13"/>
      <c r="O61" s="14"/>
      <c r="P61" s="15"/>
      <c r="Q61" s="16" t="str">
        <f aca="false">IF(OR(H61="",P61=""),"",ROUND(MOD(P61-H61,1)*1440,0))</f>
        <v/>
      </c>
      <c r="R61" s="13"/>
      <c r="S61" s="13"/>
      <c r="T61" s="16" t="str">
        <f aca="false">IF(OR(R61="",S61=""),"",IF(R61=S61,"Coinciden","DISCORDANCIA entre lectores"))</f>
        <v/>
      </c>
      <c r="U61" s="13"/>
      <c r="V61" s="13"/>
      <c r="W61" s="13"/>
      <c r="X61" s="13"/>
      <c r="Y61" s="13"/>
      <c r="Z61" s="13"/>
      <c r="AA61" s="13"/>
      <c r="AB61" s="14"/>
      <c r="AC61" s="13"/>
      <c r="AD61" s="14"/>
      <c r="AE61" s="16" t="str">
        <f aca="false">IF(OR(R61="",S61="",W61=""),"",IF(R61&lt;&gt;S61,"Lectores discordantes",IF(OR(U61="Inválido",W61="No realizada",W61="Pendiente"),"No evaluable",IF(AND(OR(R61="Reactivo",R61="Débil"),W61="Positiva"),"Concordante: reactivo con VPH-AR positiva",IF(AND(R61="No reactivo",W61="Negativa"),"Concordante: no reactivo con VPH-AR negativa",IF(AND(OR(R61="Reactivo",R61="Débil"),W61="Negativa"),"Discordancia: reactivo con VPH-AR negativa","Discordancia: no reactivo con VPH-AR positiva"))))))</f>
        <v/>
      </c>
      <c r="AF61" s="13"/>
    </row>
    <row r="62" customFormat="false" ht="15" hidden="false" customHeight="false" outlineLevel="0" collapsed="false">
      <c r="A62" s="13"/>
      <c r="B62" s="14"/>
      <c r="C62" s="13"/>
      <c r="D62" s="13"/>
      <c r="E62" s="13"/>
      <c r="F62" s="13"/>
      <c r="G62" s="13"/>
      <c r="H62" s="15"/>
      <c r="I62" s="13"/>
      <c r="J62" s="13"/>
      <c r="K62" s="13"/>
      <c r="L62" s="13"/>
      <c r="M62" s="13"/>
      <c r="N62" s="13"/>
      <c r="O62" s="14"/>
      <c r="P62" s="15"/>
      <c r="Q62" s="16" t="str">
        <f aca="false">IF(OR(H62="",P62=""),"",ROUND(MOD(P62-H62,1)*1440,0))</f>
        <v/>
      </c>
      <c r="R62" s="13"/>
      <c r="S62" s="13"/>
      <c r="T62" s="16" t="str">
        <f aca="false">IF(OR(R62="",S62=""),"",IF(R62=S62,"Coinciden","DISCORDANCIA entre lectores"))</f>
        <v/>
      </c>
      <c r="U62" s="13"/>
      <c r="V62" s="13"/>
      <c r="W62" s="13"/>
      <c r="X62" s="13"/>
      <c r="Y62" s="13"/>
      <c r="Z62" s="13"/>
      <c r="AA62" s="13"/>
      <c r="AB62" s="14"/>
      <c r="AC62" s="13"/>
      <c r="AD62" s="14"/>
      <c r="AE62" s="16" t="str">
        <f aca="false">IF(OR(R62="",S62="",W62=""),"",IF(R62&lt;&gt;S62,"Lectores discordantes",IF(OR(U62="Inválido",W62="No realizada",W62="Pendiente"),"No evaluable",IF(AND(OR(R62="Reactivo",R62="Débil"),W62="Positiva"),"Concordante: reactivo con VPH-AR positiva",IF(AND(R62="No reactivo",W62="Negativa"),"Concordante: no reactivo con VPH-AR negativa",IF(AND(OR(R62="Reactivo",R62="Débil"),W62="Negativa"),"Discordancia: reactivo con VPH-AR negativa","Discordancia: no reactivo con VPH-AR positiva"))))))</f>
        <v/>
      </c>
      <c r="AF62" s="13"/>
    </row>
    <row r="63" customFormat="false" ht="15" hidden="false" customHeight="false" outlineLevel="0" collapsed="false">
      <c r="A63" s="13"/>
      <c r="B63" s="14"/>
      <c r="C63" s="13"/>
      <c r="D63" s="13"/>
      <c r="E63" s="13"/>
      <c r="F63" s="13"/>
      <c r="G63" s="13"/>
      <c r="H63" s="15"/>
      <c r="I63" s="13"/>
      <c r="J63" s="13"/>
      <c r="K63" s="13"/>
      <c r="L63" s="13"/>
      <c r="M63" s="13"/>
      <c r="N63" s="13"/>
      <c r="O63" s="14"/>
      <c r="P63" s="15"/>
      <c r="Q63" s="16" t="str">
        <f aca="false">IF(OR(H63="",P63=""),"",ROUND(MOD(P63-H63,1)*1440,0))</f>
        <v/>
      </c>
      <c r="R63" s="13"/>
      <c r="S63" s="13"/>
      <c r="T63" s="16" t="str">
        <f aca="false">IF(OR(R63="",S63=""),"",IF(R63=S63,"Coinciden","DISCORDANCIA entre lectores"))</f>
        <v/>
      </c>
      <c r="U63" s="13"/>
      <c r="V63" s="13"/>
      <c r="W63" s="13"/>
      <c r="X63" s="13"/>
      <c r="Y63" s="13"/>
      <c r="Z63" s="13"/>
      <c r="AA63" s="13"/>
      <c r="AB63" s="14"/>
      <c r="AC63" s="13"/>
      <c r="AD63" s="14"/>
      <c r="AE63" s="16" t="str">
        <f aca="false">IF(OR(R63="",S63="",W63=""),"",IF(R63&lt;&gt;S63,"Lectores discordantes",IF(OR(U63="Inválido",W63="No realizada",W63="Pendiente"),"No evaluable",IF(AND(OR(R63="Reactivo",R63="Débil"),W63="Positiva"),"Concordante: reactivo con VPH-AR positiva",IF(AND(R63="No reactivo",W63="Negativa"),"Concordante: no reactivo con VPH-AR negativa",IF(AND(OR(R63="Reactivo",R63="Débil"),W63="Negativa"),"Discordancia: reactivo con VPH-AR negativa","Discordancia: no reactivo con VPH-AR positiva"))))))</f>
        <v/>
      </c>
      <c r="AF63" s="13"/>
    </row>
    <row r="64" customFormat="false" ht="15" hidden="false" customHeight="false" outlineLevel="0" collapsed="false">
      <c r="A64" s="13"/>
      <c r="B64" s="14"/>
      <c r="C64" s="13"/>
      <c r="D64" s="13"/>
      <c r="E64" s="13"/>
      <c r="F64" s="13"/>
      <c r="G64" s="13"/>
      <c r="H64" s="15"/>
      <c r="I64" s="13"/>
      <c r="J64" s="13"/>
      <c r="K64" s="13"/>
      <c r="L64" s="13"/>
      <c r="M64" s="13"/>
      <c r="N64" s="13"/>
      <c r="O64" s="14"/>
      <c r="P64" s="15"/>
      <c r="Q64" s="16" t="str">
        <f aca="false">IF(OR(H64="",P64=""),"",ROUND(MOD(P64-H64,1)*1440,0))</f>
        <v/>
      </c>
      <c r="R64" s="13"/>
      <c r="S64" s="13"/>
      <c r="T64" s="16" t="str">
        <f aca="false">IF(OR(R64="",S64=""),"",IF(R64=S64,"Coinciden","DISCORDANCIA entre lectores"))</f>
        <v/>
      </c>
      <c r="U64" s="13"/>
      <c r="V64" s="13"/>
      <c r="W64" s="13"/>
      <c r="X64" s="13"/>
      <c r="Y64" s="13"/>
      <c r="Z64" s="13"/>
      <c r="AA64" s="13"/>
      <c r="AB64" s="14"/>
      <c r="AC64" s="13"/>
      <c r="AD64" s="14"/>
      <c r="AE64" s="16" t="str">
        <f aca="false">IF(OR(R64="",S64="",W64=""),"",IF(R64&lt;&gt;S64,"Lectores discordantes",IF(OR(U64="Inválido",W64="No realizada",W64="Pendiente"),"No evaluable",IF(AND(OR(R64="Reactivo",R64="Débil"),W64="Positiva"),"Concordante: reactivo con VPH-AR positiva",IF(AND(R64="No reactivo",W64="Negativa"),"Concordante: no reactivo con VPH-AR negativa",IF(AND(OR(R64="Reactivo",R64="Débil"),W64="Negativa"),"Discordancia: reactivo con VPH-AR negativa","Discordancia: no reactivo con VPH-AR positiva"))))))</f>
        <v/>
      </c>
      <c r="AF64" s="13"/>
    </row>
    <row r="65" customFormat="false" ht="15" hidden="false" customHeight="false" outlineLevel="0" collapsed="false">
      <c r="A65" s="13"/>
      <c r="B65" s="14"/>
      <c r="C65" s="13"/>
      <c r="D65" s="13"/>
      <c r="E65" s="13"/>
      <c r="F65" s="13"/>
      <c r="G65" s="13"/>
      <c r="H65" s="15"/>
      <c r="I65" s="13"/>
      <c r="J65" s="13"/>
      <c r="K65" s="13"/>
      <c r="L65" s="13"/>
      <c r="M65" s="13"/>
      <c r="N65" s="13"/>
      <c r="O65" s="14"/>
      <c r="P65" s="15"/>
      <c r="Q65" s="16" t="str">
        <f aca="false">IF(OR(H65="",P65=""),"",ROUND(MOD(P65-H65,1)*1440,0))</f>
        <v/>
      </c>
      <c r="R65" s="13"/>
      <c r="S65" s="13"/>
      <c r="T65" s="16" t="str">
        <f aca="false">IF(OR(R65="",S65=""),"",IF(R65=S65,"Coinciden","DISCORDANCIA entre lectores"))</f>
        <v/>
      </c>
      <c r="U65" s="13"/>
      <c r="V65" s="13"/>
      <c r="W65" s="13"/>
      <c r="X65" s="13"/>
      <c r="Y65" s="13"/>
      <c r="Z65" s="13"/>
      <c r="AA65" s="13"/>
      <c r="AB65" s="14"/>
      <c r="AC65" s="13"/>
      <c r="AD65" s="14"/>
      <c r="AE65" s="16" t="str">
        <f aca="false">IF(OR(R65="",S65="",W65=""),"",IF(R65&lt;&gt;S65,"Lectores discordantes",IF(OR(U65="Inválido",W65="No realizada",W65="Pendiente"),"No evaluable",IF(AND(OR(R65="Reactivo",R65="Débil"),W65="Positiva"),"Concordante: reactivo con VPH-AR positiva",IF(AND(R65="No reactivo",W65="Negativa"),"Concordante: no reactivo con VPH-AR negativa",IF(AND(OR(R65="Reactivo",R65="Débil"),W65="Negativa"),"Discordancia: reactivo con VPH-AR negativa","Discordancia: no reactivo con VPH-AR positiva"))))))</f>
        <v/>
      </c>
      <c r="AF65" s="13"/>
    </row>
    <row r="66" customFormat="false" ht="15" hidden="false" customHeight="false" outlineLevel="0" collapsed="false">
      <c r="A66" s="13"/>
      <c r="B66" s="14"/>
      <c r="C66" s="13"/>
      <c r="D66" s="13"/>
      <c r="E66" s="13"/>
      <c r="F66" s="13"/>
      <c r="G66" s="13"/>
      <c r="H66" s="15"/>
      <c r="I66" s="13"/>
      <c r="J66" s="13"/>
      <c r="K66" s="13"/>
      <c r="L66" s="13"/>
      <c r="M66" s="13"/>
      <c r="N66" s="13"/>
      <c r="O66" s="14"/>
      <c r="P66" s="15"/>
      <c r="Q66" s="16" t="str">
        <f aca="false">IF(OR(H66="",P66=""),"",ROUND(MOD(P66-H66,1)*1440,0))</f>
        <v/>
      </c>
      <c r="R66" s="13"/>
      <c r="S66" s="13"/>
      <c r="T66" s="16" t="str">
        <f aca="false">IF(OR(R66="",S66=""),"",IF(R66=S66,"Coinciden","DISCORDANCIA entre lectores"))</f>
        <v/>
      </c>
      <c r="U66" s="13"/>
      <c r="V66" s="13"/>
      <c r="W66" s="13"/>
      <c r="X66" s="13"/>
      <c r="Y66" s="13"/>
      <c r="Z66" s="13"/>
      <c r="AA66" s="13"/>
      <c r="AB66" s="14"/>
      <c r="AC66" s="13"/>
      <c r="AD66" s="14"/>
      <c r="AE66" s="16" t="str">
        <f aca="false">IF(OR(R66="",S66="",W66=""),"",IF(R66&lt;&gt;S66,"Lectores discordantes",IF(OR(U66="Inválido",W66="No realizada",W66="Pendiente"),"No evaluable",IF(AND(OR(R66="Reactivo",R66="Débil"),W66="Positiva"),"Concordante: reactivo con VPH-AR positiva",IF(AND(R66="No reactivo",W66="Negativa"),"Concordante: no reactivo con VPH-AR negativa",IF(AND(OR(R66="Reactivo",R66="Débil"),W66="Negativa"),"Discordancia: reactivo con VPH-AR negativa","Discordancia: no reactivo con VPH-AR positiva"))))))</f>
        <v/>
      </c>
      <c r="AF66" s="13"/>
    </row>
    <row r="67" customFormat="false" ht="15" hidden="false" customHeight="false" outlineLevel="0" collapsed="false">
      <c r="A67" s="13"/>
      <c r="B67" s="14"/>
      <c r="C67" s="13"/>
      <c r="D67" s="13"/>
      <c r="E67" s="13"/>
      <c r="F67" s="13"/>
      <c r="G67" s="13"/>
      <c r="H67" s="15"/>
      <c r="I67" s="13"/>
      <c r="J67" s="13"/>
      <c r="K67" s="13"/>
      <c r="L67" s="13"/>
      <c r="M67" s="13"/>
      <c r="N67" s="13"/>
      <c r="O67" s="14"/>
      <c r="P67" s="15"/>
      <c r="Q67" s="16" t="str">
        <f aca="false">IF(OR(H67="",P67=""),"",ROUND(MOD(P67-H67,1)*1440,0))</f>
        <v/>
      </c>
      <c r="R67" s="13"/>
      <c r="S67" s="13"/>
      <c r="T67" s="16" t="str">
        <f aca="false">IF(OR(R67="",S67=""),"",IF(R67=S67,"Coinciden","DISCORDANCIA entre lectores"))</f>
        <v/>
      </c>
      <c r="U67" s="13"/>
      <c r="V67" s="13"/>
      <c r="W67" s="13"/>
      <c r="X67" s="13"/>
      <c r="Y67" s="13"/>
      <c r="Z67" s="13"/>
      <c r="AA67" s="13"/>
      <c r="AB67" s="14"/>
      <c r="AC67" s="13"/>
      <c r="AD67" s="14"/>
      <c r="AE67" s="16" t="str">
        <f aca="false">IF(OR(R67="",S67="",W67=""),"",IF(R67&lt;&gt;S67,"Lectores discordantes",IF(OR(U67="Inválido",W67="No realizada",W67="Pendiente"),"No evaluable",IF(AND(OR(R67="Reactivo",R67="Débil"),W67="Positiva"),"Concordante: reactivo con VPH-AR positiva",IF(AND(R67="No reactivo",W67="Negativa"),"Concordante: no reactivo con VPH-AR negativa",IF(AND(OR(R67="Reactivo",R67="Débil"),W67="Negativa"),"Discordancia: reactivo con VPH-AR negativa","Discordancia: no reactivo con VPH-AR positiva"))))))</f>
        <v/>
      </c>
      <c r="AF67" s="13"/>
    </row>
    <row r="68" customFormat="false" ht="15" hidden="false" customHeight="false" outlineLevel="0" collapsed="false">
      <c r="A68" s="13"/>
      <c r="B68" s="14"/>
      <c r="C68" s="13"/>
      <c r="D68" s="13"/>
      <c r="E68" s="13"/>
      <c r="F68" s="13"/>
      <c r="G68" s="13"/>
      <c r="H68" s="15"/>
      <c r="I68" s="13"/>
      <c r="J68" s="13"/>
      <c r="K68" s="13"/>
      <c r="L68" s="13"/>
      <c r="M68" s="13"/>
      <c r="N68" s="13"/>
      <c r="O68" s="14"/>
      <c r="P68" s="15"/>
      <c r="Q68" s="16" t="str">
        <f aca="false">IF(OR(H68="",P68=""),"",ROUND(MOD(P68-H68,1)*1440,0))</f>
        <v/>
      </c>
      <c r="R68" s="13"/>
      <c r="S68" s="13"/>
      <c r="T68" s="16" t="str">
        <f aca="false">IF(OR(R68="",S68=""),"",IF(R68=S68,"Coinciden","DISCORDANCIA entre lectores"))</f>
        <v/>
      </c>
      <c r="U68" s="13"/>
      <c r="V68" s="13"/>
      <c r="W68" s="13"/>
      <c r="X68" s="13"/>
      <c r="Y68" s="13"/>
      <c r="Z68" s="13"/>
      <c r="AA68" s="13"/>
      <c r="AB68" s="14"/>
      <c r="AC68" s="13"/>
      <c r="AD68" s="14"/>
      <c r="AE68" s="16" t="str">
        <f aca="false">IF(OR(R68="",S68="",W68=""),"",IF(R68&lt;&gt;S68,"Lectores discordantes",IF(OR(U68="Inválido",W68="No realizada",W68="Pendiente"),"No evaluable",IF(AND(OR(R68="Reactivo",R68="Débil"),W68="Positiva"),"Concordante: reactivo con VPH-AR positiva",IF(AND(R68="No reactivo",W68="Negativa"),"Concordante: no reactivo con VPH-AR negativa",IF(AND(OR(R68="Reactivo",R68="Débil"),W68="Negativa"),"Discordancia: reactivo con VPH-AR negativa","Discordancia: no reactivo con VPH-AR positiva"))))))</f>
        <v/>
      </c>
      <c r="AF68" s="13"/>
    </row>
    <row r="69" customFormat="false" ht="15" hidden="false" customHeight="false" outlineLevel="0" collapsed="false">
      <c r="A69" s="13"/>
      <c r="B69" s="14"/>
      <c r="C69" s="13"/>
      <c r="D69" s="13"/>
      <c r="E69" s="13"/>
      <c r="F69" s="13"/>
      <c r="G69" s="13"/>
      <c r="H69" s="15"/>
      <c r="I69" s="13"/>
      <c r="J69" s="13"/>
      <c r="K69" s="13"/>
      <c r="L69" s="13"/>
      <c r="M69" s="13"/>
      <c r="N69" s="13"/>
      <c r="O69" s="14"/>
      <c r="P69" s="15"/>
      <c r="Q69" s="16" t="str">
        <f aca="false">IF(OR(H69="",P69=""),"",ROUND(MOD(P69-H69,1)*1440,0))</f>
        <v/>
      </c>
      <c r="R69" s="13"/>
      <c r="S69" s="13"/>
      <c r="T69" s="16" t="str">
        <f aca="false">IF(OR(R69="",S69=""),"",IF(R69=S69,"Coinciden","DISCORDANCIA entre lectores"))</f>
        <v/>
      </c>
      <c r="U69" s="13"/>
      <c r="V69" s="13"/>
      <c r="W69" s="13"/>
      <c r="X69" s="13"/>
      <c r="Y69" s="13"/>
      <c r="Z69" s="13"/>
      <c r="AA69" s="13"/>
      <c r="AB69" s="14"/>
      <c r="AC69" s="13"/>
      <c r="AD69" s="14"/>
      <c r="AE69" s="16" t="str">
        <f aca="false">IF(OR(R69="",S69="",W69=""),"",IF(R69&lt;&gt;S69,"Lectores discordantes",IF(OR(U69="Inválido",W69="No realizada",W69="Pendiente"),"No evaluable",IF(AND(OR(R69="Reactivo",R69="Débil"),W69="Positiva"),"Concordante: reactivo con VPH-AR positiva",IF(AND(R69="No reactivo",W69="Negativa"),"Concordante: no reactivo con VPH-AR negativa",IF(AND(OR(R69="Reactivo",R69="Débil"),W69="Negativa"),"Discordancia: reactivo con VPH-AR negativa","Discordancia: no reactivo con VPH-AR positiva"))))))</f>
        <v/>
      </c>
      <c r="AF69" s="13"/>
    </row>
    <row r="70" customFormat="false" ht="15" hidden="false" customHeight="false" outlineLevel="0" collapsed="false">
      <c r="A70" s="13"/>
      <c r="B70" s="14"/>
      <c r="C70" s="13"/>
      <c r="D70" s="13"/>
      <c r="E70" s="13"/>
      <c r="F70" s="13"/>
      <c r="G70" s="13"/>
      <c r="H70" s="15"/>
      <c r="I70" s="13"/>
      <c r="J70" s="13"/>
      <c r="K70" s="13"/>
      <c r="L70" s="13"/>
      <c r="M70" s="13"/>
      <c r="N70" s="13"/>
      <c r="O70" s="14"/>
      <c r="P70" s="15"/>
      <c r="Q70" s="16" t="str">
        <f aca="false">IF(OR(H70="",P70=""),"",ROUND(MOD(P70-H70,1)*1440,0))</f>
        <v/>
      </c>
      <c r="R70" s="13"/>
      <c r="S70" s="13"/>
      <c r="T70" s="16" t="str">
        <f aca="false">IF(OR(R70="",S70=""),"",IF(R70=S70,"Coinciden","DISCORDANCIA entre lectores"))</f>
        <v/>
      </c>
      <c r="U70" s="13"/>
      <c r="V70" s="13"/>
      <c r="W70" s="13"/>
      <c r="X70" s="13"/>
      <c r="Y70" s="13"/>
      <c r="Z70" s="13"/>
      <c r="AA70" s="13"/>
      <c r="AB70" s="14"/>
      <c r="AC70" s="13"/>
      <c r="AD70" s="14"/>
      <c r="AE70" s="16" t="str">
        <f aca="false">IF(OR(R70="",S70="",W70=""),"",IF(R70&lt;&gt;S70,"Lectores discordantes",IF(OR(U70="Inválido",W70="No realizada",W70="Pendiente"),"No evaluable",IF(AND(OR(R70="Reactivo",R70="Débil"),W70="Positiva"),"Concordante: reactivo con VPH-AR positiva",IF(AND(R70="No reactivo",W70="Negativa"),"Concordante: no reactivo con VPH-AR negativa",IF(AND(OR(R70="Reactivo",R70="Débil"),W70="Negativa"),"Discordancia: reactivo con VPH-AR negativa","Discordancia: no reactivo con VPH-AR positiva"))))))</f>
        <v/>
      </c>
      <c r="AF70" s="13"/>
    </row>
    <row r="71" customFormat="false" ht="15" hidden="false" customHeight="false" outlineLevel="0" collapsed="false">
      <c r="A71" s="13"/>
      <c r="B71" s="14"/>
      <c r="C71" s="13"/>
      <c r="D71" s="13"/>
      <c r="E71" s="13"/>
      <c r="F71" s="13"/>
      <c r="G71" s="13"/>
      <c r="H71" s="15"/>
      <c r="I71" s="13"/>
      <c r="J71" s="13"/>
      <c r="K71" s="13"/>
      <c r="L71" s="13"/>
      <c r="M71" s="13"/>
      <c r="N71" s="13"/>
      <c r="O71" s="14"/>
      <c r="P71" s="15"/>
      <c r="Q71" s="16" t="str">
        <f aca="false">IF(OR(H71="",P71=""),"",ROUND(MOD(P71-H71,1)*1440,0))</f>
        <v/>
      </c>
      <c r="R71" s="13"/>
      <c r="S71" s="13"/>
      <c r="T71" s="16" t="str">
        <f aca="false">IF(OR(R71="",S71=""),"",IF(R71=S71,"Coinciden","DISCORDANCIA entre lectores"))</f>
        <v/>
      </c>
      <c r="U71" s="13"/>
      <c r="V71" s="13"/>
      <c r="W71" s="13"/>
      <c r="X71" s="13"/>
      <c r="Y71" s="13"/>
      <c r="Z71" s="13"/>
      <c r="AA71" s="13"/>
      <c r="AB71" s="14"/>
      <c r="AC71" s="13"/>
      <c r="AD71" s="14"/>
      <c r="AE71" s="16" t="str">
        <f aca="false">IF(OR(R71="",S71="",W71=""),"",IF(R71&lt;&gt;S71,"Lectores discordantes",IF(OR(U71="Inválido",W71="No realizada",W71="Pendiente"),"No evaluable",IF(AND(OR(R71="Reactivo",R71="Débil"),W71="Positiva"),"Concordante: reactivo con VPH-AR positiva",IF(AND(R71="No reactivo",W71="Negativa"),"Concordante: no reactivo con VPH-AR negativa",IF(AND(OR(R71="Reactivo",R71="Débil"),W71="Negativa"),"Discordancia: reactivo con VPH-AR negativa","Discordancia: no reactivo con VPH-AR positiva"))))))</f>
        <v/>
      </c>
      <c r="AF71" s="13"/>
    </row>
    <row r="72" customFormat="false" ht="15" hidden="false" customHeight="false" outlineLevel="0" collapsed="false">
      <c r="A72" s="13"/>
      <c r="B72" s="14"/>
      <c r="C72" s="13"/>
      <c r="D72" s="13"/>
      <c r="E72" s="13"/>
      <c r="F72" s="13"/>
      <c r="G72" s="13"/>
      <c r="H72" s="15"/>
      <c r="I72" s="13"/>
      <c r="J72" s="13"/>
      <c r="K72" s="13"/>
      <c r="L72" s="13"/>
      <c r="M72" s="13"/>
      <c r="N72" s="13"/>
      <c r="O72" s="14"/>
      <c r="P72" s="15"/>
      <c r="Q72" s="16" t="str">
        <f aca="false">IF(OR(H72="",P72=""),"",ROUND(MOD(P72-H72,1)*1440,0))</f>
        <v/>
      </c>
      <c r="R72" s="13"/>
      <c r="S72" s="13"/>
      <c r="T72" s="16" t="str">
        <f aca="false">IF(OR(R72="",S72=""),"",IF(R72=S72,"Coinciden","DISCORDANCIA entre lectores"))</f>
        <v/>
      </c>
      <c r="U72" s="13"/>
      <c r="V72" s="13"/>
      <c r="W72" s="13"/>
      <c r="X72" s="13"/>
      <c r="Y72" s="13"/>
      <c r="Z72" s="13"/>
      <c r="AA72" s="13"/>
      <c r="AB72" s="14"/>
      <c r="AC72" s="13"/>
      <c r="AD72" s="14"/>
      <c r="AE72" s="16" t="str">
        <f aca="false">IF(OR(R72="",S72="",W72=""),"",IF(R72&lt;&gt;S72,"Lectores discordantes",IF(OR(U72="Inválido",W72="No realizada",W72="Pendiente"),"No evaluable",IF(AND(OR(R72="Reactivo",R72="Débil"),W72="Positiva"),"Concordante: reactivo con VPH-AR positiva",IF(AND(R72="No reactivo",W72="Negativa"),"Concordante: no reactivo con VPH-AR negativa",IF(AND(OR(R72="Reactivo",R72="Débil"),W72="Negativa"),"Discordancia: reactivo con VPH-AR negativa","Discordancia: no reactivo con VPH-AR positiva"))))))</f>
        <v/>
      </c>
      <c r="AF72" s="13"/>
    </row>
    <row r="73" customFormat="false" ht="15" hidden="false" customHeight="false" outlineLevel="0" collapsed="false">
      <c r="A73" s="13"/>
      <c r="B73" s="14"/>
      <c r="C73" s="13"/>
      <c r="D73" s="13"/>
      <c r="E73" s="13"/>
      <c r="F73" s="13"/>
      <c r="G73" s="13"/>
      <c r="H73" s="15"/>
      <c r="I73" s="13"/>
      <c r="J73" s="13"/>
      <c r="K73" s="13"/>
      <c r="L73" s="13"/>
      <c r="M73" s="13"/>
      <c r="N73" s="13"/>
      <c r="O73" s="14"/>
      <c r="P73" s="15"/>
      <c r="Q73" s="16" t="str">
        <f aca="false">IF(OR(H73="",P73=""),"",ROUND(MOD(P73-H73,1)*1440,0))</f>
        <v/>
      </c>
      <c r="R73" s="13"/>
      <c r="S73" s="13"/>
      <c r="T73" s="16" t="str">
        <f aca="false">IF(OR(R73="",S73=""),"",IF(R73=S73,"Coinciden","DISCORDANCIA entre lectores"))</f>
        <v/>
      </c>
      <c r="U73" s="13"/>
      <c r="V73" s="13"/>
      <c r="W73" s="13"/>
      <c r="X73" s="13"/>
      <c r="Y73" s="13"/>
      <c r="Z73" s="13"/>
      <c r="AA73" s="13"/>
      <c r="AB73" s="14"/>
      <c r="AC73" s="13"/>
      <c r="AD73" s="14"/>
      <c r="AE73" s="16" t="str">
        <f aca="false">IF(OR(R73="",S73="",W73=""),"",IF(R73&lt;&gt;S73,"Lectores discordantes",IF(OR(U73="Inválido",W73="No realizada",W73="Pendiente"),"No evaluable",IF(AND(OR(R73="Reactivo",R73="Débil"),W73="Positiva"),"Concordante: reactivo con VPH-AR positiva",IF(AND(R73="No reactivo",W73="Negativa"),"Concordante: no reactivo con VPH-AR negativa",IF(AND(OR(R73="Reactivo",R73="Débil"),W73="Negativa"),"Discordancia: reactivo con VPH-AR negativa","Discordancia: no reactivo con VPH-AR positiva"))))))</f>
        <v/>
      </c>
      <c r="AF73" s="13"/>
    </row>
    <row r="74" customFormat="false" ht="15" hidden="false" customHeight="false" outlineLevel="0" collapsed="false">
      <c r="A74" s="13"/>
      <c r="B74" s="14"/>
      <c r="C74" s="13"/>
      <c r="D74" s="13"/>
      <c r="E74" s="13"/>
      <c r="F74" s="13"/>
      <c r="G74" s="13"/>
      <c r="H74" s="15"/>
      <c r="I74" s="13"/>
      <c r="J74" s="13"/>
      <c r="K74" s="13"/>
      <c r="L74" s="13"/>
      <c r="M74" s="13"/>
      <c r="N74" s="13"/>
      <c r="O74" s="14"/>
      <c r="P74" s="15"/>
      <c r="Q74" s="16" t="str">
        <f aca="false">IF(OR(H74="",P74=""),"",ROUND(MOD(P74-H74,1)*1440,0))</f>
        <v/>
      </c>
      <c r="R74" s="13"/>
      <c r="S74" s="13"/>
      <c r="T74" s="16" t="str">
        <f aca="false">IF(OR(R74="",S74=""),"",IF(R74=S74,"Coinciden","DISCORDANCIA entre lectores"))</f>
        <v/>
      </c>
      <c r="U74" s="13"/>
      <c r="V74" s="13"/>
      <c r="W74" s="13"/>
      <c r="X74" s="13"/>
      <c r="Y74" s="13"/>
      <c r="Z74" s="13"/>
      <c r="AA74" s="13"/>
      <c r="AB74" s="14"/>
      <c r="AC74" s="13"/>
      <c r="AD74" s="14"/>
      <c r="AE74" s="16" t="str">
        <f aca="false">IF(OR(R74="",S74="",W74=""),"",IF(R74&lt;&gt;S74,"Lectores discordantes",IF(OR(U74="Inválido",W74="No realizada",W74="Pendiente"),"No evaluable",IF(AND(OR(R74="Reactivo",R74="Débil"),W74="Positiva"),"Concordante: reactivo con VPH-AR positiva",IF(AND(R74="No reactivo",W74="Negativa"),"Concordante: no reactivo con VPH-AR negativa",IF(AND(OR(R74="Reactivo",R74="Débil"),W74="Negativa"),"Discordancia: reactivo con VPH-AR negativa","Discordancia: no reactivo con VPH-AR positiva"))))))</f>
        <v/>
      </c>
      <c r="AF74" s="13"/>
    </row>
    <row r="75" customFormat="false" ht="15" hidden="false" customHeight="false" outlineLevel="0" collapsed="false">
      <c r="A75" s="13"/>
      <c r="B75" s="14"/>
      <c r="C75" s="13"/>
      <c r="D75" s="13"/>
      <c r="E75" s="13"/>
      <c r="F75" s="13"/>
      <c r="G75" s="13"/>
      <c r="H75" s="15"/>
      <c r="I75" s="13"/>
      <c r="J75" s="13"/>
      <c r="K75" s="13"/>
      <c r="L75" s="13"/>
      <c r="M75" s="13"/>
      <c r="N75" s="13"/>
      <c r="O75" s="14"/>
      <c r="P75" s="15"/>
      <c r="Q75" s="16" t="str">
        <f aca="false">IF(OR(H75="",P75=""),"",ROUND(MOD(P75-H75,1)*1440,0))</f>
        <v/>
      </c>
      <c r="R75" s="13"/>
      <c r="S75" s="13"/>
      <c r="T75" s="16" t="str">
        <f aca="false">IF(OR(R75="",S75=""),"",IF(R75=S75,"Coinciden","DISCORDANCIA entre lectores"))</f>
        <v/>
      </c>
      <c r="U75" s="13"/>
      <c r="V75" s="13"/>
      <c r="W75" s="13"/>
      <c r="X75" s="13"/>
      <c r="Y75" s="13"/>
      <c r="Z75" s="13"/>
      <c r="AA75" s="13"/>
      <c r="AB75" s="14"/>
      <c r="AC75" s="13"/>
      <c r="AD75" s="14"/>
      <c r="AE75" s="16" t="str">
        <f aca="false">IF(OR(R75="",S75="",W75=""),"",IF(R75&lt;&gt;S75,"Lectores discordantes",IF(OR(U75="Inválido",W75="No realizada",W75="Pendiente"),"No evaluable",IF(AND(OR(R75="Reactivo",R75="Débil"),W75="Positiva"),"Concordante: reactivo con VPH-AR positiva",IF(AND(R75="No reactivo",W75="Negativa"),"Concordante: no reactivo con VPH-AR negativa",IF(AND(OR(R75="Reactivo",R75="Débil"),W75="Negativa"),"Discordancia: reactivo con VPH-AR negativa","Discordancia: no reactivo con VPH-AR positiva"))))))</f>
        <v/>
      </c>
      <c r="AF75" s="13"/>
    </row>
    <row r="76" customFormat="false" ht="15" hidden="false" customHeight="false" outlineLevel="0" collapsed="false">
      <c r="A76" s="13"/>
      <c r="B76" s="14"/>
      <c r="C76" s="13"/>
      <c r="D76" s="13"/>
      <c r="E76" s="13"/>
      <c r="F76" s="13"/>
      <c r="G76" s="13"/>
      <c r="H76" s="15"/>
      <c r="I76" s="13"/>
      <c r="J76" s="13"/>
      <c r="K76" s="13"/>
      <c r="L76" s="13"/>
      <c r="M76" s="13"/>
      <c r="N76" s="13"/>
      <c r="O76" s="14"/>
      <c r="P76" s="15"/>
      <c r="Q76" s="16" t="str">
        <f aca="false">IF(OR(H76="",P76=""),"",ROUND(MOD(P76-H76,1)*1440,0))</f>
        <v/>
      </c>
      <c r="R76" s="13"/>
      <c r="S76" s="13"/>
      <c r="T76" s="16" t="str">
        <f aca="false">IF(OR(R76="",S76=""),"",IF(R76=S76,"Coinciden","DISCORDANCIA entre lectores"))</f>
        <v/>
      </c>
      <c r="U76" s="13"/>
      <c r="V76" s="13"/>
      <c r="W76" s="13"/>
      <c r="X76" s="13"/>
      <c r="Y76" s="13"/>
      <c r="Z76" s="13"/>
      <c r="AA76" s="13"/>
      <c r="AB76" s="14"/>
      <c r="AC76" s="13"/>
      <c r="AD76" s="14"/>
      <c r="AE76" s="16" t="str">
        <f aca="false">IF(OR(R76="",S76="",W76=""),"",IF(R76&lt;&gt;S76,"Lectores discordantes",IF(OR(U76="Inválido",W76="No realizada",W76="Pendiente"),"No evaluable",IF(AND(OR(R76="Reactivo",R76="Débil"),W76="Positiva"),"Concordante: reactivo con VPH-AR positiva",IF(AND(R76="No reactivo",W76="Negativa"),"Concordante: no reactivo con VPH-AR negativa",IF(AND(OR(R76="Reactivo",R76="Débil"),W76="Negativa"),"Discordancia: reactivo con VPH-AR negativa","Discordancia: no reactivo con VPH-AR positiva"))))))</f>
        <v/>
      </c>
      <c r="AF76" s="13"/>
    </row>
    <row r="77" customFormat="false" ht="15" hidden="false" customHeight="false" outlineLevel="0" collapsed="false">
      <c r="A77" s="13"/>
      <c r="B77" s="14"/>
      <c r="C77" s="13"/>
      <c r="D77" s="13"/>
      <c r="E77" s="13"/>
      <c r="F77" s="13"/>
      <c r="G77" s="13"/>
      <c r="H77" s="15"/>
      <c r="I77" s="13"/>
      <c r="J77" s="13"/>
      <c r="K77" s="13"/>
      <c r="L77" s="13"/>
      <c r="M77" s="13"/>
      <c r="N77" s="13"/>
      <c r="O77" s="14"/>
      <c r="P77" s="15"/>
      <c r="Q77" s="16" t="str">
        <f aca="false">IF(OR(H77="",P77=""),"",ROUND(MOD(P77-H77,1)*1440,0))</f>
        <v/>
      </c>
      <c r="R77" s="13"/>
      <c r="S77" s="13"/>
      <c r="T77" s="16" t="str">
        <f aca="false">IF(OR(R77="",S77=""),"",IF(R77=S77,"Coinciden","DISCORDANCIA entre lectores"))</f>
        <v/>
      </c>
      <c r="U77" s="13"/>
      <c r="V77" s="13"/>
      <c r="W77" s="13"/>
      <c r="X77" s="13"/>
      <c r="Y77" s="13"/>
      <c r="Z77" s="13"/>
      <c r="AA77" s="13"/>
      <c r="AB77" s="14"/>
      <c r="AC77" s="13"/>
      <c r="AD77" s="14"/>
      <c r="AE77" s="16" t="str">
        <f aca="false">IF(OR(R77="",S77="",W77=""),"",IF(R77&lt;&gt;S77,"Lectores discordantes",IF(OR(U77="Inválido",W77="No realizada",W77="Pendiente"),"No evaluable",IF(AND(OR(R77="Reactivo",R77="Débil"),W77="Positiva"),"Concordante: reactivo con VPH-AR positiva",IF(AND(R77="No reactivo",W77="Negativa"),"Concordante: no reactivo con VPH-AR negativa",IF(AND(OR(R77="Reactivo",R77="Débil"),W77="Negativa"),"Discordancia: reactivo con VPH-AR negativa","Discordancia: no reactivo con VPH-AR positiva"))))))</f>
        <v/>
      </c>
      <c r="AF77" s="13"/>
    </row>
    <row r="78" customFormat="false" ht="15" hidden="false" customHeight="false" outlineLevel="0" collapsed="false">
      <c r="A78" s="13"/>
      <c r="B78" s="14"/>
      <c r="C78" s="13"/>
      <c r="D78" s="13"/>
      <c r="E78" s="13"/>
      <c r="F78" s="13"/>
      <c r="G78" s="13"/>
      <c r="H78" s="15"/>
      <c r="I78" s="13"/>
      <c r="J78" s="13"/>
      <c r="K78" s="13"/>
      <c r="L78" s="13"/>
      <c r="M78" s="13"/>
      <c r="N78" s="13"/>
      <c r="O78" s="14"/>
      <c r="P78" s="15"/>
      <c r="Q78" s="16" t="str">
        <f aca="false">IF(OR(H78="",P78=""),"",ROUND(MOD(P78-H78,1)*1440,0))</f>
        <v/>
      </c>
      <c r="R78" s="13"/>
      <c r="S78" s="13"/>
      <c r="T78" s="16" t="str">
        <f aca="false">IF(OR(R78="",S78=""),"",IF(R78=S78,"Coinciden","DISCORDANCIA entre lectores"))</f>
        <v/>
      </c>
      <c r="U78" s="13"/>
      <c r="V78" s="13"/>
      <c r="W78" s="13"/>
      <c r="X78" s="13"/>
      <c r="Y78" s="13"/>
      <c r="Z78" s="13"/>
      <c r="AA78" s="13"/>
      <c r="AB78" s="14"/>
      <c r="AC78" s="13"/>
      <c r="AD78" s="14"/>
      <c r="AE78" s="16" t="str">
        <f aca="false">IF(OR(R78="",S78="",W78=""),"",IF(R78&lt;&gt;S78,"Lectores discordantes",IF(OR(U78="Inválido",W78="No realizada",W78="Pendiente"),"No evaluable",IF(AND(OR(R78="Reactivo",R78="Débil"),W78="Positiva"),"Concordante: reactivo con VPH-AR positiva",IF(AND(R78="No reactivo",W78="Negativa"),"Concordante: no reactivo con VPH-AR negativa",IF(AND(OR(R78="Reactivo",R78="Débil"),W78="Negativa"),"Discordancia: reactivo con VPH-AR negativa","Discordancia: no reactivo con VPH-AR positiva"))))))</f>
        <v/>
      </c>
      <c r="AF78" s="13"/>
    </row>
    <row r="79" customFormat="false" ht="15" hidden="false" customHeight="false" outlineLevel="0" collapsed="false">
      <c r="A79" s="13"/>
      <c r="B79" s="14"/>
      <c r="C79" s="13"/>
      <c r="D79" s="13"/>
      <c r="E79" s="13"/>
      <c r="F79" s="13"/>
      <c r="G79" s="13"/>
      <c r="H79" s="15"/>
      <c r="I79" s="13"/>
      <c r="J79" s="13"/>
      <c r="K79" s="13"/>
      <c r="L79" s="13"/>
      <c r="M79" s="13"/>
      <c r="N79" s="13"/>
      <c r="O79" s="14"/>
      <c r="P79" s="15"/>
      <c r="Q79" s="16" t="str">
        <f aca="false">IF(OR(H79="",P79=""),"",ROUND(MOD(P79-H79,1)*1440,0))</f>
        <v/>
      </c>
      <c r="R79" s="13"/>
      <c r="S79" s="13"/>
      <c r="T79" s="16" t="str">
        <f aca="false">IF(OR(R79="",S79=""),"",IF(R79=S79,"Coinciden","DISCORDANCIA entre lectores"))</f>
        <v/>
      </c>
      <c r="U79" s="13"/>
      <c r="V79" s="13"/>
      <c r="W79" s="13"/>
      <c r="X79" s="13"/>
      <c r="Y79" s="13"/>
      <c r="Z79" s="13"/>
      <c r="AA79" s="13"/>
      <c r="AB79" s="14"/>
      <c r="AC79" s="13"/>
      <c r="AD79" s="14"/>
      <c r="AE79" s="16" t="str">
        <f aca="false">IF(OR(R79="",S79="",W79=""),"",IF(R79&lt;&gt;S79,"Lectores discordantes",IF(OR(U79="Inválido",W79="No realizada",W79="Pendiente"),"No evaluable",IF(AND(OR(R79="Reactivo",R79="Débil"),W79="Positiva"),"Concordante: reactivo con VPH-AR positiva",IF(AND(R79="No reactivo",W79="Negativa"),"Concordante: no reactivo con VPH-AR negativa",IF(AND(OR(R79="Reactivo",R79="Débil"),W79="Negativa"),"Discordancia: reactivo con VPH-AR negativa","Discordancia: no reactivo con VPH-AR positiva"))))))</f>
        <v/>
      </c>
      <c r="AF79" s="13"/>
    </row>
    <row r="80" customFormat="false" ht="15" hidden="false" customHeight="false" outlineLevel="0" collapsed="false">
      <c r="A80" s="13"/>
      <c r="B80" s="14"/>
      <c r="C80" s="13"/>
      <c r="D80" s="13"/>
      <c r="E80" s="13"/>
      <c r="F80" s="13"/>
      <c r="G80" s="13"/>
      <c r="H80" s="15"/>
      <c r="I80" s="13"/>
      <c r="J80" s="13"/>
      <c r="K80" s="13"/>
      <c r="L80" s="13"/>
      <c r="M80" s="13"/>
      <c r="N80" s="13"/>
      <c r="O80" s="14"/>
      <c r="P80" s="15"/>
      <c r="Q80" s="16" t="str">
        <f aca="false">IF(OR(H80="",P80=""),"",ROUND(MOD(P80-H80,1)*1440,0))</f>
        <v/>
      </c>
      <c r="R80" s="13"/>
      <c r="S80" s="13"/>
      <c r="T80" s="16" t="str">
        <f aca="false">IF(OR(R80="",S80=""),"",IF(R80=S80,"Coinciden","DISCORDANCIA entre lectores"))</f>
        <v/>
      </c>
      <c r="U80" s="13"/>
      <c r="V80" s="13"/>
      <c r="W80" s="13"/>
      <c r="X80" s="13"/>
      <c r="Y80" s="13"/>
      <c r="Z80" s="13"/>
      <c r="AA80" s="13"/>
      <c r="AB80" s="14"/>
      <c r="AC80" s="13"/>
      <c r="AD80" s="14"/>
      <c r="AE80" s="16" t="str">
        <f aca="false">IF(OR(R80="",S80="",W80=""),"",IF(R80&lt;&gt;S80,"Lectores discordantes",IF(OR(U80="Inválido",W80="No realizada",W80="Pendiente"),"No evaluable",IF(AND(OR(R80="Reactivo",R80="Débil"),W80="Positiva"),"Concordante: reactivo con VPH-AR positiva",IF(AND(R80="No reactivo",W80="Negativa"),"Concordante: no reactivo con VPH-AR negativa",IF(AND(OR(R80="Reactivo",R80="Débil"),W80="Negativa"),"Discordancia: reactivo con VPH-AR negativa","Discordancia: no reactivo con VPH-AR positiva"))))))</f>
        <v/>
      </c>
      <c r="AF80" s="13"/>
    </row>
    <row r="81" customFormat="false" ht="15" hidden="false" customHeight="false" outlineLevel="0" collapsed="false">
      <c r="A81" s="13"/>
      <c r="B81" s="14"/>
      <c r="C81" s="13"/>
      <c r="D81" s="13"/>
      <c r="E81" s="13"/>
      <c r="F81" s="13"/>
      <c r="G81" s="13"/>
      <c r="H81" s="15"/>
      <c r="I81" s="13"/>
      <c r="J81" s="13"/>
      <c r="K81" s="13"/>
      <c r="L81" s="13"/>
      <c r="M81" s="13"/>
      <c r="N81" s="13"/>
      <c r="O81" s="14"/>
      <c r="P81" s="15"/>
      <c r="Q81" s="16" t="str">
        <f aca="false">IF(OR(H81="",P81=""),"",ROUND(MOD(P81-H81,1)*1440,0))</f>
        <v/>
      </c>
      <c r="R81" s="13"/>
      <c r="S81" s="13"/>
      <c r="T81" s="16" t="str">
        <f aca="false">IF(OR(R81="",S81=""),"",IF(R81=S81,"Coinciden","DISCORDANCIA entre lectores"))</f>
        <v/>
      </c>
      <c r="U81" s="13"/>
      <c r="V81" s="13"/>
      <c r="W81" s="13"/>
      <c r="X81" s="13"/>
      <c r="Y81" s="13"/>
      <c r="Z81" s="13"/>
      <c r="AA81" s="13"/>
      <c r="AB81" s="14"/>
      <c r="AC81" s="13"/>
      <c r="AD81" s="14"/>
      <c r="AE81" s="16" t="str">
        <f aca="false">IF(OR(R81="",S81="",W81=""),"",IF(R81&lt;&gt;S81,"Lectores discordantes",IF(OR(U81="Inválido",W81="No realizada",W81="Pendiente"),"No evaluable",IF(AND(OR(R81="Reactivo",R81="Débil"),W81="Positiva"),"Concordante: reactivo con VPH-AR positiva",IF(AND(R81="No reactivo",W81="Negativa"),"Concordante: no reactivo con VPH-AR negativa",IF(AND(OR(R81="Reactivo",R81="Débil"),W81="Negativa"),"Discordancia: reactivo con VPH-AR negativa","Discordancia: no reactivo con VPH-AR positiva"))))))</f>
        <v/>
      </c>
      <c r="AF81" s="13"/>
    </row>
    <row r="82" customFormat="false" ht="15" hidden="false" customHeight="false" outlineLevel="0" collapsed="false">
      <c r="A82" s="13"/>
      <c r="B82" s="14"/>
      <c r="C82" s="13"/>
      <c r="D82" s="13"/>
      <c r="E82" s="13"/>
      <c r="F82" s="13"/>
      <c r="G82" s="13"/>
      <c r="H82" s="15"/>
      <c r="I82" s="13"/>
      <c r="J82" s="13"/>
      <c r="K82" s="13"/>
      <c r="L82" s="13"/>
      <c r="M82" s="13"/>
      <c r="N82" s="13"/>
      <c r="O82" s="14"/>
      <c r="P82" s="15"/>
      <c r="Q82" s="16" t="str">
        <f aca="false">IF(OR(H82="",P82=""),"",ROUND(MOD(P82-H82,1)*1440,0))</f>
        <v/>
      </c>
      <c r="R82" s="13"/>
      <c r="S82" s="13"/>
      <c r="T82" s="16" t="str">
        <f aca="false">IF(OR(R82="",S82=""),"",IF(R82=S82,"Coinciden","DISCORDANCIA entre lectores"))</f>
        <v/>
      </c>
      <c r="U82" s="13"/>
      <c r="V82" s="13"/>
      <c r="W82" s="13"/>
      <c r="X82" s="13"/>
      <c r="Y82" s="13"/>
      <c r="Z82" s="13"/>
      <c r="AA82" s="13"/>
      <c r="AB82" s="14"/>
      <c r="AC82" s="13"/>
      <c r="AD82" s="14"/>
      <c r="AE82" s="16" t="str">
        <f aca="false">IF(OR(R82="",S82="",W82=""),"",IF(R82&lt;&gt;S82,"Lectores discordantes",IF(OR(U82="Inválido",W82="No realizada",W82="Pendiente"),"No evaluable",IF(AND(OR(R82="Reactivo",R82="Débil"),W82="Positiva"),"Concordante: reactivo con VPH-AR positiva",IF(AND(R82="No reactivo",W82="Negativa"),"Concordante: no reactivo con VPH-AR negativa",IF(AND(OR(R82="Reactivo",R82="Débil"),W82="Negativa"),"Discordancia: reactivo con VPH-AR negativa","Discordancia: no reactivo con VPH-AR positiva"))))))</f>
        <v/>
      </c>
      <c r="AF82" s="13"/>
    </row>
    <row r="83" customFormat="false" ht="15" hidden="false" customHeight="false" outlineLevel="0" collapsed="false">
      <c r="A83" s="13"/>
      <c r="B83" s="14"/>
      <c r="C83" s="13"/>
      <c r="D83" s="13"/>
      <c r="E83" s="13"/>
      <c r="F83" s="13"/>
      <c r="G83" s="13"/>
      <c r="H83" s="15"/>
      <c r="I83" s="13"/>
      <c r="J83" s="13"/>
      <c r="K83" s="13"/>
      <c r="L83" s="13"/>
      <c r="M83" s="13"/>
      <c r="N83" s="13"/>
      <c r="O83" s="14"/>
      <c r="P83" s="15"/>
      <c r="Q83" s="16" t="str">
        <f aca="false">IF(OR(H83="",P83=""),"",ROUND(MOD(P83-H83,1)*1440,0))</f>
        <v/>
      </c>
      <c r="R83" s="13"/>
      <c r="S83" s="13"/>
      <c r="T83" s="16" t="str">
        <f aca="false">IF(OR(R83="",S83=""),"",IF(R83=S83,"Coinciden","DISCORDANCIA entre lectores"))</f>
        <v/>
      </c>
      <c r="U83" s="13"/>
      <c r="V83" s="13"/>
      <c r="W83" s="13"/>
      <c r="X83" s="13"/>
      <c r="Y83" s="13"/>
      <c r="Z83" s="13"/>
      <c r="AA83" s="13"/>
      <c r="AB83" s="14"/>
      <c r="AC83" s="13"/>
      <c r="AD83" s="14"/>
      <c r="AE83" s="16" t="str">
        <f aca="false">IF(OR(R83="",S83="",W83=""),"",IF(R83&lt;&gt;S83,"Lectores discordantes",IF(OR(U83="Inválido",W83="No realizada",W83="Pendiente"),"No evaluable",IF(AND(OR(R83="Reactivo",R83="Débil"),W83="Positiva"),"Concordante: reactivo con VPH-AR positiva",IF(AND(R83="No reactivo",W83="Negativa"),"Concordante: no reactivo con VPH-AR negativa",IF(AND(OR(R83="Reactivo",R83="Débil"),W83="Negativa"),"Discordancia: reactivo con VPH-AR negativa","Discordancia: no reactivo con VPH-AR positiva"))))))</f>
        <v/>
      </c>
      <c r="AF83" s="13"/>
    </row>
    <row r="84" customFormat="false" ht="15" hidden="false" customHeight="false" outlineLevel="0" collapsed="false">
      <c r="A84" s="13"/>
      <c r="B84" s="14"/>
      <c r="C84" s="13"/>
      <c r="D84" s="13"/>
      <c r="E84" s="13"/>
      <c r="F84" s="13"/>
      <c r="G84" s="13"/>
      <c r="H84" s="15"/>
      <c r="I84" s="13"/>
      <c r="J84" s="13"/>
      <c r="K84" s="13"/>
      <c r="L84" s="13"/>
      <c r="M84" s="13"/>
      <c r="N84" s="13"/>
      <c r="O84" s="14"/>
      <c r="P84" s="15"/>
      <c r="Q84" s="16" t="str">
        <f aca="false">IF(OR(H84="",P84=""),"",ROUND(MOD(P84-H84,1)*1440,0))</f>
        <v/>
      </c>
      <c r="R84" s="13"/>
      <c r="S84" s="13"/>
      <c r="T84" s="16" t="str">
        <f aca="false">IF(OR(R84="",S84=""),"",IF(R84=S84,"Coinciden","DISCORDANCIA entre lectores"))</f>
        <v/>
      </c>
      <c r="U84" s="13"/>
      <c r="V84" s="13"/>
      <c r="W84" s="13"/>
      <c r="X84" s="13"/>
      <c r="Y84" s="13"/>
      <c r="Z84" s="13"/>
      <c r="AA84" s="13"/>
      <c r="AB84" s="14"/>
      <c r="AC84" s="13"/>
      <c r="AD84" s="14"/>
      <c r="AE84" s="16" t="str">
        <f aca="false">IF(OR(R84="",S84="",W84=""),"",IF(R84&lt;&gt;S84,"Lectores discordantes",IF(OR(U84="Inválido",W84="No realizada",W84="Pendiente"),"No evaluable",IF(AND(OR(R84="Reactivo",R84="Débil"),W84="Positiva"),"Concordante: reactivo con VPH-AR positiva",IF(AND(R84="No reactivo",W84="Negativa"),"Concordante: no reactivo con VPH-AR negativa",IF(AND(OR(R84="Reactivo",R84="Débil"),W84="Negativa"),"Discordancia: reactivo con VPH-AR negativa","Discordancia: no reactivo con VPH-AR positiva"))))))</f>
        <v/>
      </c>
      <c r="AF84" s="13"/>
    </row>
    <row r="85" customFormat="false" ht="15" hidden="false" customHeight="false" outlineLevel="0" collapsed="false">
      <c r="A85" s="13"/>
      <c r="B85" s="14"/>
      <c r="C85" s="13"/>
      <c r="D85" s="13"/>
      <c r="E85" s="13"/>
      <c r="F85" s="13"/>
      <c r="G85" s="13"/>
      <c r="H85" s="15"/>
      <c r="I85" s="13"/>
      <c r="J85" s="13"/>
      <c r="K85" s="13"/>
      <c r="L85" s="13"/>
      <c r="M85" s="13"/>
      <c r="N85" s="13"/>
      <c r="O85" s="14"/>
      <c r="P85" s="15"/>
      <c r="Q85" s="16" t="str">
        <f aca="false">IF(OR(H85="",P85=""),"",ROUND(MOD(P85-H85,1)*1440,0))</f>
        <v/>
      </c>
      <c r="R85" s="13"/>
      <c r="S85" s="13"/>
      <c r="T85" s="16" t="str">
        <f aca="false">IF(OR(R85="",S85=""),"",IF(R85=S85,"Coinciden","DISCORDANCIA entre lectores"))</f>
        <v/>
      </c>
      <c r="U85" s="13"/>
      <c r="V85" s="13"/>
      <c r="W85" s="13"/>
      <c r="X85" s="13"/>
      <c r="Y85" s="13"/>
      <c r="Z85" s="13"/>
      <c r="AA85" s="13"/>
      <c r="AB85" s="14"/>
      <c r="AC85" s="13"/>
      <c r="AD85" s="14"/>
      <c r="AE85" s="16" t="str">
        <f aca="false">IF(OR(R85="",S85="",W85=""),"",IF(R85&lt;&gt;S85,"Lectores discordantes",IF(OR(U85="Inválido",W85="No realizada",W85="Pendiente"),"No evaluable",IF(AND(OR(R85="Reactivo",R85="Débil"),W85="Positiva"),"Concordante: reactivo con VPH-AR positiva",IF(AND(R85="No reactivo",W85="Negativa"),"Concordante: no reactivo con VPH-AR negativa",IF(AND(OR(R85="Reactivo",R85="Débil"),W85="Negativa"),"Discordancia: reactivo con VPH-AR negativa","Discordancia: no reactivo con VPH-AR positiva"))))))</f>
        <v/>
      </c>
      <c r="AF85" s="13"/>
    </row>
    <row r="86" customFormat="false" ht="15" hidden="false" customHeight="false" outlineLevel="0" collapsed="false">
      <c r="A86" s="13"/>
      <c r="B86" s="14"/>
      <c r="C86" s="13"/>
      <c r="D86" s="13"/>
      <c r="E86" s="13"/>
      <c r="F86" s="13"/>
      <c r="G86" s="13"/>
      <c r="H86" s="15"/>
      <c r="I86" s="13"/>
      <c r="J86" s="13"/>
      <c r="K86" s="13"/>
      <c r="L86" s="13"/>
      <c r="M86" s="13"/>
      <c r="N86" s="13"/>
      <c r="O86" s="14"/>
      <c r="P86" s="15"/>
      <c r="Q86" s="16" t="str">
        <f aca="false">IF(OR(H86="",P86=""),"",ROUND(MOD(P86-H86,1)*1440,0))</f>
        <v/>
      </c>
      <c r="R86" s="13"/>
      <c r="S86" s="13"/>
      <c r="T86" s="16" t="str">
        <f aca="false">IF(OR(R86="",S86=""),"",IF(R86=S86,"Coinciden","DISCORDANCIA entre lectores"))</f>
        <v/>
      </c>
      <c r="U86" s="13"/>
      <c r="V86" s="13"/>
      <c r="W86" s="13"/>
      <c r="X86" s="13"/>
      <c r="Y86" s="13"/>
      <c r="Z86" s="13"/>
      <c r="AA86" s="13"/>
      <c r="AB86" s="14"/>
      <c r="AC86" s="13"/>
      <c r="AD86" s="14"/>
      <c r="AE86" s="16" t="str">
        <f aca="false">IF(OR(R86="",S86="",W86=""),"",IF(R86&lt;&gt;S86,"Lectores discordantes",IF(OR(U86="Inválido",W86="No realizada",W86="Pendiente"),"No evaluable",IF(AND(OR(R86="Reactivo",R86="Débil"),W86="Positiva"),"Concordante: reactivo con VPH-AR positiva",IF(AND(R86="No reactivo",W86="Negativa"),"Concordante: no reactivo con VPH-AR negativa",IF(AND(OR(R86="Reactivo",R86="Débil"),W86="Negativa"),"Discordancia: reactivo con VPH-AR negativa","Discordancia: no reactivo con VPH-AR positiva"))))))</f>
        <v/>
      </c>
      <c r="AF86" s="13"/>
    </row>
    <row r="87" customFormat="false" ht="15" hidden="false" customHeight="false" outlineLevel="0" collapsed="false">
      <c r="A87" s="13"/>
      <c r="B87" s="14"/>
      <c r="C87" s="13"/>
      <c r="D87" s="13"/>
      <c r="E87" s="13"/>
      <c r="F87" s="13"/>
      <c r="G87" s="13"/>
      <c r="H87" s="15"/>
      <c r="I87" s="13"/>
      <c r="J87" s="13"/>
      <c r="K87" s="13"/>
      <c r="L87" s="13"/>
      <c r="M87" s="13"/>
      <c r="N87" s="13"/>
      <c r="O87" s="14"/>
      <c r="P87" s="15"/>
      <c r="Q87" s="16" t="str">
        <f aca="false">IF(OR(H87="",P87=""),"",ROUND(MOD(P87-H87,1)*1440,0))</f>
        <v/>
      </c>
      <c r="R87" s="13"/>
      <c r="S87" s="13"/>
      <c r="T87" s="16" t="str">
        <f aca="false">IF(OR(R87="",S87=""),"",IF(R87=S87,"Coinciden","DISCORDANCIA entre lectores"))</f>
        <v/>
      </c>
      <c r="U87" s="13"/>
      <c r="V87" s="13"/>
      <c r="W87" s="13"/>
      <c r="X87" s="13"/>
      <c r="Y87" s="13"/>
      <c r="Z87" s="13"/>
      <c r="AA87" s="13"/>
      <c r="AB87" s="14"/>
      <c r="AC87" s="13"/>
      <c r="AD87" s="14"/>
      <c r="AE87" s="16" t="str">
        <f aca="false">IF(OR(R87="",S87="",W87=""),"",IF(R87&lt;&gt;S87,"Lectores discordantes",IF(OR(U87="Inválido",W87="No realizada",W87="Pendiente"),"No evaluable",IF(AND(OR(R87="Reactivo",R87="Débil"),W87="Positiva"),"Concordante: reactivo con VPH-AR positiva",IF(AND(R87="No reactivo",W87="Negativa"),"Concordante: no reactivo con VPH-AR negativa",IF(AND(OR(R87="Reactivo",R87="Débil"),W87="Negativa"),"Discordancia: reactivo con VPH-AR negativa","Discordancia: no reactivo con VPH-AR positiva"))))))</f>
        <v/>
      </c>
      <c r="AF87" s="13"/>
    </row>
    <row r="88" customFormat="false" ht="15" hidden="false" customHeight="false" outlineLevel="0" collapsed="false">
      <c r="A88" s="13"/>
      <c r="B88" s="14"/>
      <c r="C88" s="13"/>
      <c r="D88" s="13"/>
      <c r="E88" s="13"/>
      <c r="F88" s="13"/>
      <c r="G88" s="13"/>
      <c r="H88" s="15"/>
      <c r="I88" s="13"/>
      <c r="J88" s="13"/>
      <c r="K88" s="13"/>
      <c r="L88" s="13"/>
      <c r="M88" s="13"/>
      <c r="N88" s="13"/>
      <c r="O88" s="14"/>
      <c r="P88" s="15"/>
      <c r="Q88" s="16" t="str">
        <f aca="false">IF(OR(H88="",P88=""),"",ROUND(MOD(P88-H88,1)*1440,0))</f>
        <v/>
      </c>
      <c r="R88" s="13"/>
      <c r="S88" s="13"/>
      <c r="T88" s="16" t="str">
        <f aca="false">IF(OR(R88="",S88=""),"",IF(R88=S88,"Coinciden","DISCORDANCIA entre lectores"))</f>
        <v/>
      </c>
      <c r="U88" s="13"/>
      <c r="V88" s="13"/>
      <c r="W88" s="13"/>
      <c r="X88" s="13"/>
      <c r="Y88" s="13"/>
      <c r="Z88" s="13"/>
      <c r="AA88" s="13"/>
      <c r="AB88" s="14"/>
      <c r="AC88" s="13"/>
      <c r="AD88" s="14"/>
      <c r="AE88" s="16" t="str">
        <f aca="false">IF(OR(R88="",S88="",W88=""),"",IF(R88&lt;&gt;S88,"Lectores discordantes",IF(OR(U88="Inválido",W88="No realizada",W88="Pendiente"),"No evaluable",IF(AND(OR(R88="Reactivo",R88="Débil"),W88="Positiva"),"Concordante: reactivo con VPH-AR positiva",IF(AND(R88="No reactivo",W88="Negativa"),"Concordante: no reactivo con VPH-AR negativa",IF(AND(OR(R88="Reactivo",R88="Débil"),W88="Negativa"),"Discordancia: reactivo con VPH-AR negativa","Discordancia: no reactivo con VPH-AR positiva"))))))</f>
        <v/>
      </c>
      <c r="AF88" s="13"/>
    </row>
    <row r="89" customFormat="false" ht="15" hidden="false" customHeight="false" outlineLevel="0" collapsed="false">
      <c r="A89" s="13"/>
      <c r="B89" s="14"/>
      <c r="C89" s="13"/>
      <c r="D89" s="13"/>
      <c r="E89" s="13"/>
      <c r="F89" s="13"/>
      <c r="G89" s="13"/>
      <c r="H89" s="15"/>
      <c r="I89" s="13"/>
      <c r="J89" s="13"/>
      <c r="K89" s="13"/>
      <c r="L89" s="13"/>
      <c r="M89" s="13"/>
      <c r="N89" s="13"/>
      <c r="O89" s="14"/>
      <c r="P89" s="15"/>
      <c r="Q89" s="16" t="str">
        <f aca="false">IF(OR(H89="",P89=""),"",ROUND(MOD(P89-H89,1)*1440,0))</f>
        <v/>
      </c>
      <c r="R89" s="13"/>
      <c r="S89" s="13"/>
      <c r="T89" s="16" t="str">
        <f aca="false">IF(OR(R89="",S89=""),"",IF(R89=S89,"Coinciden","DISCORDANCIA entre lectores"))</f>
        <v/>
      </c>
      <c r="U89" s="13"/>
      <c r="V89" s="13"/>
      <c r="W89" s="13"/>
      <c r="X89" s="13"/>
      <c r="Y89" s="13"/>
      <c r="Z89" s="13"/>
      <c r="AA89" s="13"/>
      <c r="AB89" s="14"/>
      <c r="AC89" s="13"/>
      <c r="AD89" s="14"/>
      <c r="AE89" s="16" t="str">
        <f aca="false">IF(OR(R89="",S89="",W89=""),"",IF(R89&lt;&gt;S89,"Lectores discordantes",IF(OR(U89="Inválido",W89="No realizada",W89="Pendiente"),"No evaluable",IF(AND(OR(R89="Reactivo",R89="Débil"),W89="Positiva"),"Concordante: reactivo con VPH-AR positiva",IF(AND(R89="No reactivo",W89="Negativa"),"Concordante: no reactivo con VPH-AR negativa",IF(AND(OR(R89="Reactivo",R89="Débil"),W89="Negativa"),"Discordancia: reactivo con VPH-AR negativa","Discordancia: no reactivo con VPH-AR positiva"))))))</f>
        <v/>
      </c>
      <c r="AF89" s="13"/>
    </row>
    <row r="90" customFormat="false" ht="15" hidden="false" customHeight="false" outlineLevel="0" collapsed="false">
      <c r="A90" s="13"/>
      <c r="B90" s="14"/>
      <c r="C90" s="13"/>
      <c r="D90" s="13"/>
      <c r="E90" s="13"/>
      <c r="F90" s="13"/>
      <c r="G90" s="13"/>
      <c r="H90" s="15"/>
      <c r="I90" s="13"/>
      <c r="J90" s="13"/>
      <c r="K90" s="13"/>
      <c r="L90" s="13"/>
      <c r="M90" s="13"/>
      <c r="N90" s="13"/>
      <c r="O90" s="14"/>
      <c r="P90" s="15"/>
      <c r="Q90" s="16" t="str">
        <f aca="false">IF(OR(H90="",P90=""),"",ROUND(MOD(P90-H90,1)*1440,0))</f>
        <v/>
      </c>
      <c r="R90" s="13"/>
      <c r="S90" s="13"/>
      <c r="T90" s="16" t="str">
        <f aca="false">IF(OR(R90="",S90=""),"",IF(R90=S90,"Coinciden","DISCORDANCIA entre lectores"))</f>
        <v/>
      </c>
      <c r="U90" s="13"/>
      <c r="V90" s="13"/>
      <c r="W90" s="13"/>
      <c r="X90" s="13"/>
      <c r="Y90" s="13"/>
      <c r="Z90" s="13"/>
      <c r="AA90" s="13"/>
      <c r="AB90" s="14"/>
      <c r="AC90" s="13"/>
      <c r="AD90" s="14"/>
      <c r="AE90" s="16" t="str">
        <f aca="false">IF(OR(R90="",S90="",W90=""),"",IF(R90&lt;&gt;S90,"Lectores discordantes",IF(OR(U90="Inválido",W90="No realizada",W90="Pendiente"),"No evaluable",IF(AND(OR(R90="Reactivo",R90="Débil"),W90="Positiva"),"Concordante: reactivo con VPH-AR positiva",IF(AND(R90="No reactivo",W90="Negativa"),"Concordante: no reactivo con VPH-AR negativa",IF(AND(OR(R90="Reactivo",R90="Débil"),W90="Negativa"),"Discordancia: reactivo con VPH-AR negativa","Discordancia: no reactivo con VPH-AR positiva"))))))</f>
        <v/>
      </c>
      <c r="AF90" s="13"/>
    </row>
    <row r="91" customFormat="false" ht="15" hidden="false" customHeight="false" outlineLevel="0" collapsed="false">
      <c r="A91" s="13"/>
      <c r="B91" s="14"/>
      <c r="C91" s="13"/>
      <c r="D91" s="13"/>
      <c r="E91" s="13"/>
      <c r="F91" s="13"/>
      <c r="G91" s="13"/>
      <c r="H91" s="15"/>
      <c r="I91" s="13"/>
      <c r="J91" s="13"/>
      <c r="K91" s="13"/>
      <c r="L91" s="13"/>
      <c r="M91" s="13"/>
      <c r="N91" s="13"/>
      <c r="O91" s="14"/>
      <c r="P91" s="15"/>
      <c r="Q91" s="16" t="str">
        <f aca="false">IF(OR(H91="",P91=""),"",ROUND(MOD(P91-H91,1)*1440,0))</f>
        <v/>
      </c>
      <c r="R91" s="13"/>
      <c r="S91" s="13"/>
      <c r="T91" s="16" t="str">
        <f aca="false">IF(OR(R91="",S91=""),"",IF(R91=S91,"Coinciden","DISCORDANCIA entre lectores"))</f>
        <v/>
      </c>
      <c r="U91" s="13"/>
      <c r="V91" s="13"/>
      <c r="W91" s="13"/>
      <c r="X91" s="13"/>
      <c r="Y91" s="13"/>
      <c r="Z91" s="13"/>
      <c r="AA91" s="13"/>
      <c r="AB91" s="14"/>
      <c r="AC91" s="13"/>
      <c r="AD91" s="14"/>
      <c r="AE91" s="16" t="str">
        <f aca="false">IF(OR(R91="",S91="",W91=""),"",IF(R91&lt;&gt;S91,"Lectores discordantes",IF(OR(U91="Inválido",W91="No realizada",W91="Pendiente"),"No evaluable",IF(AND(OR(R91="Reactivo",R91="Débil"),W91="Positiva"),"Concordante: reactivo con VPH-AR positiva",IF(AND(R91="No reactivo",W91="Negativa"),"Concordante: no reactivo con VPH-AR negativa",IF(AND(OR(R91="Reactivo",R91="Débil"),W91="Negativa"),"Discordancia: reactivo con VPH-AR negativa","Discordancia: no reactivo con VPH-AR positiva"))))))</f>
        <v/>
      </c>
      <c r="AF91" s="13"/>
    </row>
    <row r="92" customFormat="false" ht="15" hidden="false" customHeight="false" outlineLevel="0" collapsed="false">
      <c r="A92" s="13"/>
      <c r="B92" s="14"/>
      <c r="C92" s="13"/>
      <c r="D92" s="13"/>
      <c r="E92" s="13"/>
      <c r="F92" s="13"/>
      <c r="G92" s="13"/>
      <c r="H92" s="15"/>
      <c r="I92" s="13"/>
      <c r="J92" s="13"/>
      <c r="K92" s="13"/>
      <c r="L92" s="13"/>
      <c r="M92" s="13"/>
      <c r="N92" s="13"/>
      <c r="O92" s="14"/>
      <c r="P92" s="15"/>
      <c r="Q92" s="16" t="str">
        <f aca="false">IF(OR(H92="",P92=""),"",ROUND(MOD(P92-H92,1)*1440,0))</f>
        <v/>
      </c>
      <c r="R92" s="13"/>
      <c r="S92" s="13"/>
      <c r="T92" s="16" t="str">
        <f aca="false">IF(OR(R92="",S92=""),"",IF(R92=S92,"Coinciden","DISCORDANCIA entre lectores"))</f>
        <v/>
      </c>
      <c r="U92" s="13"/>
      <c r="V92" s="13"/>
      <c r="W92" s="13"/>
      <c r="X92" s="13"/>
      <c r="Y92" s="13"/>
      <c r="Z92" s="13"/>
      <c r="AA92" s="13"/>
      <c r="AB92" s="14"/>
      <c r="AC92" s="13"/>
      <c r="AD92" s="14"/>
      <c r="AE92" s="16" t="str">
        <f aca="false">IF(OR(R92="",S92="",W92=""),"",IF(R92&lt;&gt;S92,"Lectores discordantes",IF(OR(U92="Inválido",W92="No realizada",W92="Pendiente"),"No evaluable",IF(AND(OR(R92="Reactivo",R92="Débil"),W92="Positiva"),"Concordante: reactivo con VPH-AR positiva",IF(AND(R92="No reactivo",W92="Negativa"),"Concordante: no reactivo con VPH-AR negativa",IF(AND(OR(R92="Reactivo",R92="Débil"),W92="Negativa"),"Discordancia: reactivo con VPH-AR negativa","Discordancia: no reactivo con VPH-AR positiva"))))))</f>
        <v/>
      </c>
      <c r="AF92" s="13"/>
    </row>
    <row r="93" customFormat="false" ht="15" hidden="false" customHeight="false" outlineLevel="0" collapsed="false">
      <c r="A93" s="13"/>
      <c r="B93" s="14"/>
      <c r="C93" s="13"/>
      <c r="D93" s="13"/>
      <c r="E93" s="13"/>
      <c r="F93" s="13"/>
      <c r="G93" s="13"/>
      <c r="H93" s="15"/>
      <c r="I93" s="13"/>
      <c r="J93" s="13"/>
      <c r="K93" s="13"/>
      <c r="L93" s="13"/>
      <c r="M93" s="13"/>
      <c r="N93" s="13"/>
      <c r="O93" s="14"/>
      <c r="P93" s="15"/>
      <c r="Q93" s="16" t="str">
        <f aca="false">IF(OR(H93="",P93=""),"",ROUND(MOD(P93-H93,1)*1440,0))</f>
        <v/>
      </c>
      <c r="R93" s="13"/>
      <c r="S93" s="13"/>
      <c r="T93" s="16" t="str">
        <f aca="false">IF(OR(R93="",S93=""),"",IF(R93=S93,"Coinciden","DISCORDANCIA entre lectores"))</f>
        <v/>
      </c>
      <c r="U93" s="13"/>
      <c r="V93" s="13"/>
      <c r="W93" s="13"/>
      <c r="X93" s="13"/>
      <c r="Y93" s="13"/>
      <c r="Z93" s="13"/>
      <c r="AA93" s="13"/>
      <c r="AB93" s="14"/>
      <c r="AC93" s="13"/>
      <c r="AD93" s="14"/>
      <c r="AE93" s="16" t="str">
        <f aca="false">IF(OR(R93="",S93="",W93=""),"",IF(R93&lt;&gt;S93,"Lectores discordantes",IF(OR(U93="Inválido",W93="No realizada",W93="Pendiente"),"No evaluable",IF(AND(OR(R93="Reactivo",R93="Débil"),W93="Positiva"),"Concordante: reactivo con VPH-AR positiva",IF(AND(R93="No reactivo",W93="Negativa"),"Concordante: no reactivo con VPH-AR negativa",IF(AND(OR(R93="Reactivo",R93="Débil"),W93="Negativa"),"Discordancia: reactivo con VPH-AR negativa","Discordancia: no reactivo con VPH-AR positiva"))))))</f>
        <v/>
      </c>
      <c r="AF93" s="13"/>
    </row>
    <row r="94" customFormat="false" ht="15" hidden="false" customHeight="false" outlineLevel="0" collapsed="false">
      <c r="A94" s="13"/>
      <c r="B94" s="14"/>
      <c r="C94" s="13"/>
      <c r="D94" s="13"/>
      <c r="E94" s="13"/>
      <c r="F94" s="13"/>
      <c r="G94" s="13"/>
      <c r="H94" s="15"/>
      <c r="I94" s="13"/>
      <c r="J94" s="13"/>
      <c r="K94" s="13"/>
      <c r="L94" s="13"/>
      <c r="M94" s="13"/>
      <c r="N94" s="13"/>
      <c r="O94" s="14"/>
      <c r="P94" s="15"/>
      <c r="Q94" s="16" t="str">
        <f aca="false">IF(OR(H94="",P94=""),"",ROUND(MOD(P94-H94,1)*1440,0))</f>
        <v/>
      </c>
      <c r="R94" s="13"/>
      <c r="S94" s="13"/>
      <c r="T94" s="16" t="str">
        <f aca="false">IF(OR(R94="",S94=""),"",IF(R94=S94,"Coinciden","DISCORDANCIA entre lectores"))</f>
        <v/>
      </c>
      <c r="U94" s="13"/>
      <c r="V94" s="13"/>
      <c r="W94" s="13"/>
      <c r="X94" s="13"/>
      <c r="Y94" s="13"/>
      <c r="Z94" s="13"/>
      <c r="AA94" s="13"/>
      <c r="AB94" s="14"/>
      <c r="AC94" s="13"/>
      <c r="AD94" s="14"/>
      <c r="AE94" s="16" t="str">
        <f aca="false">IF(OR(R94="",S94="",W94=""),"",IF(R94&lt;&gt;S94,"Lectores discordantes",IF(OR(U94="Inválido",W94="No realizada",W94="Pendiente"),"No evaluable",IF(AND(OR(R94="Reactivo",R94="Débil"),W94="Positiva"),"Concordante: reactivo con VPH-AR positiva",IF(AND(R94="No reactivo",W94="Negativa"),"Concordante: no reactivo con VPH-AR negativa",IF(AND(OR(R94="Reactivo",R94="Débil"),W94="Negativa"),"Discordancia: reactivo con VPH-AR negativa","Discordancia: no reactivo con VPH-AR positiva"))))))</f>
        <v/>
      </c>
      <c r="AF94" s="13"/>
    </row>
    <row r="95" customFormat="false" ht="15" hidden="false" customHeight="false" outlineLevel="0" collapsed="false">
      <c r="A95" s="13"/>
      <c r="B95" s="14"/>
      <c r="C95" s="13"/>
      <c r="D95" s="13"/>
      <c r="E95" s="13"/>
      <c r="F95" s="13"/>
      <c r="G95" s="13"/>
      <c r="H95" s="15"/>
      <c r="I95" s="13"/>
      <c r="J95" s="13"/>
      <c r="K95" s="13"/>
      <c r="L95" s="13"/>
      <c r="M95" s="13"/>
      <c r="N95" s="13"/>
      <c r="O95" s="14"/>
      <c r="P95" s="15"/>
      <c r="Q95" s="16" t="str">
        <f aca="false">IF(OR(H95="",P95=""),"",ROUND(MOD(P95-H95,1)*1440,0))</f>
        <v/>
      </c>
      <c r="R95" s="13"/>
      <c r="S95" s="13"/>
      <c r="T95" s="16" t="str">
        <f aca="false">IF(OR(R95="",S95=""),"",IF(R95=S95,"Coinciden","DISCORDANCIA entre lectores"))</f>
        <v/>
      </c>
      <c r="U95" s="13"/>
      <c r="V95" s="13"/>
      <c r="W95" s="13"/>
      <c r="X95" s="13"/>
      <c r="Y95" s="13"/>
      <c r="Z95" s="13"/>
      <c r="AA95" s="13"/>
      <c r="AB95" s="14"/>
      <c r="AC95" s="13"/>
      <c r="AD95" s="14"/>
      <c r="AE95" s="16" t="str">
        <f aca="false">IF(OR(R95="",S95="",W95=""),"",IF(R95&lt;&gt;S95,"Lectores discordantes",IF(OR(U95="Inválido",W95="No realizada",W95="Pendiente"),"No evaluable",IF(AND(OR(R95="Reactivo",R95="Débil"),W95="Positiva"),"Concordante: reactivo con VPH-AR positiva",IF(AND(R95="No reactivo",W95="Negativa"),"Concordante: no reactivo con VPH-AR negativa",IF(AND(OR(R95="Reactivo",R95="Débil"),W95="Negativa"),"Discordancia: reactivo con VPH-AR negativa","Discordancia: no reactivo con VPH-AR positiva"))))))</f>
        <v/>
      </c>
      <c r="AF95" s="13"/>
    </row>
    <row r="96" customFormat="false" ht="15" hidden="false" customHeight="false" outlineLevel="0" collapsed="false">
      <c r="A96" s="13"/>
      <c r="B96" s="14"/>
      <c r="C96" s="13"/>
      <c r="D96" s="13"/>
      <c r="E96" s="13"/>
      <c r="F96" s="13"/>
      <c r="G96" s="13"/>
      <c r="H96" s="15"/>
      <c r="I96" s="13"/>
      <c r="J96" s="13"/>
      <c r="K96" s="13"/>
      <c r="L96" s="13"/>
      <c r="M96" s="13"/>
      <c r="N96" s="13"/>
      <c r="O96" s="14"/>
      <c r="P96" s="15"/>
      <c r="Q96" s="16" t="str">
        <f aca="false">IF(OR(H96="",P96=""),"",ROUND(MOD(P96-H96,1)*1440,0))</f>
        <v/>
      </c>
      <c r="R96" s="13"/>
      <c r="S96" s="13"/>
      <c r="T96" s="16" t="str">
        <f aca="false">IF(OR(R96="",S96=""),"",IF(R96=S96,"Coinciden","DISCORDANCIA entre lectores"))</f>
        <v/>
      </c>
      <c r="U96" s="13"/>
      <c r="V96" s="13"/>
      <c r="W96" s="13"/>
      <c r="X96" s="13"/>
      <c r="Y96" s="13"/>
      <c r="Z96" s="13"/>
      <c r="AA96" s="13"/>
      <c r="AB96" s="14"/>
      <c r="AC96" s="13"/>
      <c r="AD96" s="14"/>
      <c r="AE96" s="16" t="str">
        <f aca="false">IF(OR(R96="",S96="",W96=""),"",IF(R96&lt;&gt;S96,"Lectores discordantes",IF(OR(U96="Inválido",W96="No realizada",W96="Pendiente"),"No evaluable",IF(AND(OR(R96="Reactivo",R96="Débil"),W96="Positiva"),"Concordante: reactivo con VPH-AR positiva",IF(AND(R96="No reactivo",W96="Negativa"),"Concordante: no reactivo con VPH-AR negativa",IF(AND(OR(R96="Reactivo",R96="Débil"),W96="Negativa"),"Discordancia: reactivo con VPH-AR negativa","Discordancia: no reactivo con VPH-AR positiva"))))))</f>
        <v/>
      </c>
      <c r="AF96" s="13"/>
    </row>
    <row r="97" customFormat="false" ht="15" hidden="false" customHeight="false" outlineLevel="0" collapsed="false">
      <c r="A97" s="13"/>
      <c r="B97" s="14"/>
      <c r="C97" s="13"/>
      <c r="D97" s="13"/>
      <c r="E97" s="13"/>
      <c r="F97" s="13"/>
      <c r="G97" s="13"/>
      <c r="H97" s="15"/>
      <c r="I97" s="13"/>
      <c r="J97" s="13"/>
      <c r="K97" s="13"/>
      <c r="L97" s="13"/>
      <c r="M97" s="13"/>
      <c r="N97" s="13"/>
      <c r="O97" s="14"/>
      <c r="P97" s="15"/>
      <c r="Q97" s="16" t="str">
        <f aca="false">IF(OR(H97="",P97=""),"",ROUND(MOD(P97-H97,1)*1440,0))</f>
        <v/>
      </c>
      <c r="R97" s="13"/>
      <c r="S97" s="13"/>
      <c r="T97" s="16" t="str">
        <f aca="false">IF(OR(R97="",S97=""),"",IF(R97=S97,"Coinciden","DISCORDANCIA entre lectores"))</f>
        <v/>
      </c>
      <c r="U97" s="13"/>
      <c r="V97" s="13"/>
      <c r="W97" s="13"/>
      <c r="X97" s="13"/>
      <c r="Y97" s="13"/>
      <c r="Z97" s="13"/>
      <c r="AA97" s="13"/>
      <c r="AB97" s="14"/>
      <c r="AC97" s="13"/>
      <c r="AD97" s="14"/>
      <c r="AE97" s="16" t="str">
        <f aca="false">IF(OR(R97="",S97="",W97=""),"",IF(R97&lt;&gt;S97,"Lectores discordantes",IF(OR(U97="Inválido",W97="No realizada",W97="Pendiente"),"No evaluable",IF(AND(OR(R97="Reactivo",R97="Débil"),W97="Positiva"),"Concordante: reactivo con VPH-AR positiva",IF(AND(R97="No reactivo",W97="Negativa"),"Concordante: no reactivo con VPH-AR negativa",IF(AND(OR(R97="Reactivo",R97="Débil"),W97="Negativa"),"Discordancia: reactivo con VPH-AR negativa","Discordancia: no reactivo con VPH-AR positiva"))))))</f>
        <v/>
      </c>
      <c r="AF97" s="13"/>
    </row>
    <row r="98" customFormat="false" ht="15" hidden="false" customHeight="false" outlineLevel="0" collapsed="false">
      <c r="A98" s="13"/>
      <c r="B98" s="14"/>
      <c r="C98" s="13"/>
      <c r="D98" s="13"/>
      <c r="E98" s="13"/>
      <c r="F98" s="13"/>
      <c r="G98" s="13"/>
      <c r="H98" s="15"/>
      <c r="I98" s="13"/>
      <c r="J98" s="13"/>
      <c r="K98" s="13"/>
      <c r="L98" s="13"/>
      <c r="M98" s="13"/>
      <c r="N98" s="13"/>
      <c r="O98" s="14"/>
      <c r="P98" s="15"/>
      <c r="Q98" s="16" t="str">
        <f aca="false">IF(OR(H98="",P98=""),"",ROUND(MOD(P98-H98,1)*1440,0))</f>
        <v/>
      </c>
      <c r="R98" s="13"/>
      <c r="S98" s="13"/>
      <c r="T98" s="16" t="str">
        <f aca="false">IF(OR(R98="",S98=""),"",IF(R98=S98,"Coinciden","DISCORDANCIA entre lectores"))</f>
        <v/>
      </c>
      <c r="U98" s="13"/>
      <c r="V98" s="13"/>
      <c r="W98" s="13"/>
      <c r="X98" s="13"/>
      <c r="Y98" s="13"/>
      <c r="Z98" s="13"/>
      <c r="AA98" s="13"/>
      <c r="AB98" s="14"/>
      <c r="AC98" s="13"/>
      <c r="AD98" s="14"/>
      <c r="AE98" s="16" t="str">
        <f aca="false">IF(OR(R98="",S98="",W98=""),"",IF(R98&lt;&gt;S98,"Lectores discordantes",IF(OR(U98="Inválido",W98="No realizada",W98="Pendiente"),"No evaluable",IF(AND(OR(R98="Reactivo",R98="Débil"),W98="Positiva"),"Concordante: reactivo con VPH-AR positiva",IF(AND(R98="No reactivo",W98="Negativa"),"Concordante: no reactivo con VPH-AR negativa",IF(AND(OR(R98="Reactivo",R98="Débil"),W98="Negativa"),"Discordancia: reactivo con VPH-AR negativa","Discordancia: no reactivo con VPH-AR positiva"))))))</f>
        <v/>
      </c>
      <c r="AF98" s="13"/>
    </row>
    <row r="99" customFormat="false" ht="15" hidden="false" customHeight="false" outlineLevel="0" collapsed="false">
      <c r="A99" s="13"/>
      <c r="B99" s="14"/>
      <c r="C99" s="13"/>
      <c r="D99" s="13"/>
      <c r="E99" s="13"/>
      <c r="F99" s="13"/>
      <c r="G99" s="13"/>
      <c r="H99" s="15"/>
      <c r="I99" s="13"/>
      <c r="J99" s="13"/>
      <c r="K99" s="13"/>
      <c r="L99" s="13"/>
      <c r="M99" s="13"/>
      <c r="N99" s="13"/>
      <c r="O99" s="14"/>
      <c r="P99" s="15"/>
      <c r="Q99" s="16" t="str">
        <f aca="false">IF(OR(H99="",P99=""),"",ROUND(MOD(P99-H99,1)*1440,0))</f>
        <v/>
      </c>
      <c r="R99" s="13"/>
      <c r="S99" s="13"/>
      <c r="T99" s="16" t="str">
        <f aca="false">IF(OR(R99="",S99=""),"",IF(R99=S99,"Coinciden","DISCORDANCIA entre lectores"))</f>
        <v/>
      </c>
      <c r="U99" s="13"/>
      <c r="V99" s="13"/>
      <c r="W99" s="13"/>
      <c r="X99" s="13"/>
      <c r="Y99" s="13"/>
      <c r="Z99" s="13"/>
      <c r="AA99" s="13"/>
      <c r="AB99" s="14"/>
      <c r="AC99" s="13"/>
      <c r="AD99" s="14"/>
      <c r="AE99" s="16" t="str">
        <f aca="false">IF(OR(R99="",S99="",W99=""),"",IF(R99&lt;&gt;S99,"Lectores discordantes",IF(OR(U99="Inválido",W99="No realizada",W99="Pendiente"),"No evaluable",IF(AND(OR(R99="Reactivo",R99="Débil"),W99="Positiva"),"Concordante: reactivo con VPH-AR positiva",IF(AND(R99="No reactivo",W99="Negativa"),"Concordante: no reactivo con VPH-AR negativa",IF(AND(OR(R99="Reactivo",R99="Débil"),W99="Negativa"),"Discordancia: reactivo con VPH-AR negativa","Discordancia: no reactivo con VPH-AR positiva"))))))</f>
        <v/>
      </c>
      <c r="AF99" s="13"/>
    </row>
    <row r="100" customFormat="false" ht="15" hidden="false" customHeight="false" outlineLevel="0" collapsed="false">
      <c r="A100" s="13"/>
      <c r="B100" s="14"/>
      <c r="C100" s="13"/>
      <c r="D100" s="13"/>
      <c r="E100" s="13"/>
      <c r="F100" s="13"/>
      <c r="G100" s="13"/>
      <c r="H100" s="15"/>
      <c r="I100" s="13"/>
      <c r="J100" s="13"/>
      <c r="K100" s="13"/>
      <c r="L100" s="13"/>
      <c r="M100" s="13"/>
      <c r="N100" s="13"/>
      <c r="O100" s="14"/>
      <c r="P100" s="15"/>
      <c r="Q100" s="16" t="str">
        <f aca="false">IF(OR(H100="",P100=""),"",ROUND(MOD(P100-H100,1)*1440,0))</f>
        <v/>
      </c>
      <c r="R100" s="13"/>
      <c r="S100" s="13"/>
      <c r="T100" s="16" t="str">
        <f aca="false">IF(OR(R100="",S100=""),"",IF(R100=S100,"Coinciden","DISCORDANCIA entre lectores"))</f>
        <v/>
      </c>
      <c r="U100" s="13"/>
      <c r="V100" s="13"/>
      <c r="W100" s="13"/>
      <c r="X100" s="13"/>
      <c r="Y100" s="13"/>
      <c r="Z100" s="13"/>
      <c r="AA100" s="13"/>
      <c r="AB100" s="14"/>
      <c r="AC100" s="13"/>
      <c r="AD100" s="14"/>
      <c r="AE100" s="16" t="str">
        <f aca="false">IF(OR(R100="",S100="",W100=""),"",IF(R100&lt;&gt;S100,"Lectores discordantes",IF(OR(U100="Inválido",W100="No realizada",W100="Pendiente"),"No evaluable",IF(AND(OR(R100="Reactivo",R100="Débil"),W100="Positiva"),"Concordante: reactivo con VPH-AR positiva",IF(AND(R100="No reactivo",W100="Negativa"),"Concordante: no reactivo con VPH-AR negativa",IF(AND(OR(R100="Reactivo",R100="Débil"),W100="Negativa"),"Discordancia: reactivo con VPH-AR negativa","Discordancia: no reactivo con VPH-AR positiva"))))))</f>
        <v/>
      </c>
      <c r="AF100" s="13"/>
    </row>
    <row r="101" customFormat="false" ht="15" hidden="false" customHeight="false" outlineLevel="0" collapsed="false">
      <c r="A101" s="13"/>
      <c r="B101" s="14"/>
      <c r="C101" s="13"/>
      <c r="D101" s="13"/>
      <c r="E101" s="13"/>
      <c r="F101" s="13"/>
      <c r="G101" s="13"/>
      <c r="H101" s="15"/>
      <c r="I101" s="13"/>
      <c r="J101" s="13"/>
      <c r="K101" s="13"/>
      <c r="L101" s="13"/>
      <c r="M101" s="13"/>
      <c r="N101" s="13"/>
      <c r="O101" s="14"/>
      <c r="P101" s="15"/>
      <c r="Q101" s="16" t="str">
        <f aca="false">IF(OR(H101="",P101=""),"",ROUND(MOD(P101-H101,1)*1440,0))</f>
        <v/>
      </c>
      <c r="R101" s="13"/>
      <c r="S101" s="13"/>
      <c r="T101" s="16" t="str">
        <f aca="false">IF(OR(R101="",S101=""),"",IF(R101=S101,"Coinciden","DISCORDANCIA entre lectores"))</f>
        <v/>
      </c>
      <c r="U101" s="13"/>
      <c r="V101" s="13"/>
      <c r="W101" s="13"/>
      <c r="X101" s="13"/>
      <c r="Y101" s="13"/>
      <c r="Z101" s="13"/>
      <c r="AA101" s="13"/>
      <c r="AB101" s="14"/>
      <c r="AC101" s="13"/>
      <c r="AD101" s="14"/>
      <c r="AE101" s="16" t="str">
        <f aca="false">IF(OR(R101="",S101="",W101=""),"",IF(R101&lt;&gt;S101,"Lectores discordantes",IF(OR(U101="Inválido",W101="No realizada",W101="Pendiente"),"No evaluable",IF(AND(OR(R101="Reactivo",R101="Débil"),W101="Positiva"),"Concordante: reactivo con VPH-AR positiva",IF(AND(R101="No reactivo",W101="Negativa"),"Concordante: no reactivo con VPH-AR negativa",IF(AND(OR(R101="Reactivo",R101="Débil"),W101="Negativa"),"Discordancia: reactivo con VPH-AR negativa","Discordancia: no reactivo con VPH-AR positiva"))))))</f>
        <v/>
      </c>
      <c r="AF101" s="13"/>
    </row>
    <row r="102" customFormat="false" ht="15" hidden="false" customHeight="false" outlineLevel="0" collapsed="false">
      <c r="A102" s="13"/>
      <c r="B102" s="14"/>
      <c r="C102" s="13"/>
      <c r="D102" s="13"/>
      <c r="E102" s="13"/>
      <c r="F102" s="13"/>
      <c r="G102" s="13"/>
      <c r="H102" s="15"/>
      <c r="I102" s="13"/>
      <c r="J102" s="13"/>
      <c r="K102" s="13"/>
      <c r="L102" s="13"/>
      <c r="M102" s="13"/>
      <c r="N102" s="13"/>
      <c r="O102" s="14"/>
      <c r="P102" s="15"/>
      <c r="Q102" s="16" t="str">
        <f aca="false">IF(OR(H102="",P102=""),"",ROUND(MOD(P102-H102,1)*1440,0))</f>
        <v/>
      </c>
      <c r="R102" s="13"/>
      <c r="S102" s="13"/>
      <c r="T102" s="16" t="str">
        <f aca="false">IF(OR(R102="",S102=""),"",IF(R102=S102,"Coinciden","DISCORDANCIA entre lectores"))</f>
        <v/>
      </c>
      <c r="U102" s="13"/>
      <c r="V102" s="13"/>
      <c r="W102" s="13"/>
      <c r="X102" s="13"/>
      <c r="Y102" s="13"/>
      <c r="Z102" s="13"/>
      <c r="AA102" s="13"/>
      <c r="AB102" s="14"/>
      <c r="AC102" s="13"/>
      <c r="AD102" s="14"/>
      <c r="AE102" s="16" t="str">
        <f aca="false">IF(OR(R102="",S102="",W102=""),"",IF(R102&lt;&gt;S102,"Lectores discordantes",IF(OR(U102="Inválido",W102="No realizada",W102="Pendiente"),"No evaluable",IF(AND(OR(R102="Reactivo",R102="Débil"),W102="Positiva"),"Concordante: reactivo con VPH-AR positiva",IF(AND(R102="No reactivo",W102="Negativa"),"Concordante: no reactivo con VPH-AR negativa",IF(AND(OR(R102="Reactivo",R102="Débil"),W102="Negativa"),"Discordancia: reactivo con VPH-AR negativa","Discordancia: no reactivo con VPH-AR positiva"))))))</f>
        <v/>
      </c>
      <c r="AF102" s="13"/>
    </row>
    <row r="103" customFormat="false" ht="15" hidden="false" customHeight="false" outlineLevel="0" collapsed="false">
      <c r="A103" s="13"/>
      <c r="B103" s="14"/>
      <c r="C103" s="13"/>
      <c r="D103" s="13"/>
      <c r="E103" s="13"/>
      <c r="F103" s="13"/>
      <c r="G103" s="13"/>
      <c r="H103" s="15"/>
      <c r="I103" s="13"/>
      <c r="J103" s="13"/>
      <c r="K103" s="13"/>
      <c r="L103" s="13"/>
      <c r="M103" s="13"/>
      <c r="N103" s="13"/>
      <c r="O103" s="14"/>
      <c r="P103" s="15"/>
      <c r="Q103" s="16" t="str">
        <f aca="false">IF(OR(H103="",P103=""),"",ROUND(MOD(P103-H103,1)*1440,0))</f>
        <v/>
      </c>
      <c r="R103" s="13"/>
      <c r="S103" s="13"/>
      <c r="T103" s="16" t="str">
        <f aca="false">IF(OR(R103="",S103=""),"",IF(R103=S103,"Coinciden","DISCORDANCIA entre lectores"))</f>
        <v/>
      </c>
      <c r="U103" s="13"/>
      <c r="V103" s="13"/>
      <c r="W103" s="13"/>
      <c r="X103" s="13"/>
      <c r="Y103" s="13"/>
      <c r="Z103" s="13"/>
      <c r="AA103" s="13"/>
      <c r="AB103" s="14"/>
      <c r="AC103" s="13"/>
      <c r="AD103" s="14"/>
      <c r="AE103" s="16" t="str">
        <f aca="false">IF(OR(R103="",S103="",W103=""),"",IF(R103&lt;&gt;S103,"Lectores discordantes",IF(OR(U103="Inválido",W103="No realizada",W103="Pendiente"),"No evaluable",IF(AND(OR(R103="Reactivo",R103="Débil"),W103="Positiva"),"Concordante: reactivo con VPH-AR positiva",IF(AND(R103="No reactivo",W103="Negativa"),"Concordante: no reactivo con VPH-AR negativa",IF(AND(OR(R103="Reactivo",R103="Débil"),W103="Negativa"),"Discordancia: reactivo con VPH-AR negativa","Discordancia: no reactivo con VPH-AR positiva"))))))</f>
        <v/>
      </c>
      <c r="AF103" s="13"/>
    </row>
    <row r="104" customFormat="false" ht="15" hidden="false" customHeight="false" outlineLevel="0" collapsed="false">
      <c r="A104" s="13"/>
      <c r="B104" s="14"/>
      <c r="C104" s="13"/>
      <c r="D104" s="13"/>
      <c r="E104" s="13"/>
      <c r="F104" s="13"/>
      <c r="G104" s="13"/>
      <c r="H104" s="15"/>
      <c r="I104" s="13"/>
      <c r="J104" s="13"/>
      <c r="K104" s="13"/>
      <c r="L104" s="13"/>
      <c r="M104" s="13"/>
      <c r="N104" s="13"/>
      <c r="O104" s="14"/>
      <c r="P104" s="15"/>
      <c r="Q104" s="16" t="str">
        <f aca="false">IF(OR(H104="",P104=""),"",ROUND(MOD(P104-H104,1)*1440,0))</f>
        <v/>
      </c>
      <c r="R104" s="13"/>
      <c r="S104" s="13"/>
      <c r="T104" s="16" t="str">
        <f aca="false">IF(OR(R104="",S104=""),"",IF(R104=S104,"Coinciden","DISCORDANCIA entre lectores"))</f>
        <v/>
      </c>
      <c r="U104" s="13"/>
      <c r="V104" s="13"/>
      <c r="W104" s="13"/>
      <c r="X104" s="13"/>
      <c r="Y104" s="13"/>
      <c r="Z104" s="13"/>
      <c r="AA104" s="13"/>
      <c r="AB104" s="14"/>
      <c r="AC104" s="13"/>
      <c r="AD104" s="14"/>
      <c r="AE104" s="16" t="str">
        <f aca="false">IF(OR(R104="",S104="",W104=""),"",IF(R104&lt;&gt;S104,"Lectores discordantes",IF(OR(U104="Inválido",W104="No realizada",W104="Pendiente"),"No evaluable",IF(AND(OR(R104="Reactivo",R104="Débil"),W104="Positiva"),"Concordante: reactivo con VPH-AR positiva",IF(AND(R104="No reactivo",W104="Negativa"),"Concordante: no reactivo con VPH-AR negativa",IF(AND(OR(R104="Reactivo",R104="Débil"),W104="Negativa"),"Discordancia: reactivo con VPH-AR negativa","Discordancia: no reactivo con VPH-AR positiva"))))))</f>
        <v/>
      </c>
      <c r="AF104" s="13"/>
    </row>
    <row r="105" customFormat="false" ht="15" hidden="false" customHeight="false" outlineLevel="0" collapsed="false">
      <c r="A105" s="13"/>
      <c r="B105" s="14"/>
      <c r="C105" s="13"/>
      <c r="D105" s="13"/>
      <c r="E105" s="13"/>
      <c r="F105" s="13"/>
      <c r="G105" s="13"/>
      <c r="H105" s="15"/>
      <c r="I105" s="13"/>
      <c r="J105" s="13"/>
      <c r="K105" s="13"/>
      <c r="L105" s="13"/>
      <c r="M105" s="13"/>
      <c r="N105" s="13"/>
      <c r="O105" s="14"/>
      <c r="P105" s="15"/>
      <c r="Q105" s="16" t="str">
        <f aca="false">IF(OR(H105="",P105=""),"",ROUND(MOD(P105-H105,1)*1440,0))</f>
        <v/>
      </c>
      <c r="R105" s="13"/>
      <c r="S105" s="13"/>
      <c r="T105" s="16" t="str">
        <f aca="false">IF(OR(R105="",S105=""),"",IF(R105=S105,"Coinciden","DISCORDANCIA entre lectores"))</f>
        <v/>
      </c>
      <c r="U105" s="13"/>
      <c r="V105" s="13"/>
      <c r="W105" s="13"/>
      <c r="X105" s="13"/>
      <c r="Y105" s="13"/>
      <c r="Z105" s="13"/>
      <c r="AA105" s="13"/>
      <c r="AB105" s="14"/>
      <c r="AC105" s="13"/>
      <c r="AD105" s="14"/>
      <c r="AE105" s="16" t="str">
        <f aca="false">IF(OR(R105="",S105="",W105=""),"",IF(R105&lt;&gt;S105,"Lectores discordantes",IF(OR(U105="Inválido",W105="No realizada",W105="Pendiente"),"No evaluable",IF(AND(OR(R105="Reactivo",R105="Débil"),W105="Positiva"),"Concordante: reactivo con VPH-AR positiva",IF(AND(R105="No reactivo",W105="Negativa"),"Concordante: no reactivo con VPH-AR negativa",IF(AND(OR(R105="Reactivo",R105="Débil"),W105="Negativa"),"Discordancia: reactivo con VPH-AR negativa","Discordancia: no reactivo con VPH-AR positiva"))))))</f>
        <v/>
      </c>
      <c r="AF105" s="13"/>
    </row>
    <row r="106" customFormat="false" ht="15" hidden="false" customHeight="false" outlineLevel="0" collapsed="false">
      <c r="A106" s="13"/>
      <c r="B106" s="14"/>
      <c r="C106" s="13"/>
      <c r="D106" s="13"/>
      <c r="E106" s="13"/>
      <c r="F106" s="13"/>
      <c r="G106" s="13"/>
      <c r="H106" s="15"/>
      <c r="I106" s="13"/>
      <c r="J106" s="13"/>
      <c r="K106" s="13"/>
      <c r="L106" s="13"/>
      <c r="M106" s="13"/>
      <c r="N106" s="13"/>
      <c r="O106" s="14"/>
      <c r="P106" s="15"/>
      <c r="Q106" s="16" t="str">
        <f aca="false">IF(OR(H106="",P106=""),"",ROUND(MOD(P106-H106,1)*1440,0))</f>
        <v/>
      </c>
      <c r="R106" s="13"/>
      <c r="S106" s="13"/>
      <c r="T106" s="16" t="str">
        <f aca="false">IF(OR(R106="",S106=""),"",IF(R106=S106,"Coinciden","DISCORDANCIA entre lectores"))</f>
        <v/>
      </c>
      <c r="U106" s="13"/>
      <c r="V106" s="13"/>
      <c r="W106" s="13"/>
      <c r="X106" s="13"/>
      <c r="Y106" s="13"/>
      <c r="Z106" s="13"/>
      <c r="AA106" s="13"/>
      <c r="AB106" s="14"/>
      <c r="AC106" s="13"/>
      <c r="AD106" s="14"/>
      <c r="AE106" s="16" t="str">
        <f aca="false">IF(OR(R106="",S106="",W106=""),"",IF(R106&lt;&gt;S106,"Lectores discordantes",IF(OR(U106="Inválido",W106="No realizada",W106="Pendiente"),"No evaluable",IF(AND(OR(R106="Reactivo",R106="Débil"),W106="Positiva"),"Concordante: reactivo con VPH-AR positiva",IF(AND(R106="No reactivo",W106="Negativa"),"Concordante: no reactivo con VPH-AR negativa",IF(AND(OR(R106="Reactivo",R106="Débil"),W106="Negativa"),"Discordancia: reactivo con VPH-AR negativa","Discordancia: no reactivo con VPH-AR positiva"))))))</f>
        <v/>
      </c>
      <c r="AF106" s="13"/>
    </row>
    <row r="107" customFormat="false" ht="15" hidden="false" customHeight="false" outlineLevel="0" collapsed="false">
      <c r="A107" s="13"/>
      <c r="B107" s="14"/>
      <c r="C107" s="13"/>
      <c r="D107" s="13"/>
      <c r="E107" s="13"/>
      <c r="F107" s="13"/>
      <c r="G107" s="13"/>
      <c r="H107" s="15"/>
      <c r="I107" s="13"/>
      <c r="J107" s="13"/>
      <c r="K107" s="13"/>
      <c r="L107" s="13"/>
      <c r="M107" s="13"/>
      <c r="N107" s="13"/>
      <c r="O107" s="14"/>
      <c r="P107" s="15"/>
      <c r="Q107" s="16" t="str">
        <f aca="false">IF(OR(H107="",P107=""),"",ROUND(MOD(P107-H107,1)*1440,0))</f>
        <v/>
      </c>
      <c r="R107" s="13"/>
      <c r="S107" s="13"/>
      <c r="T107" s="16" t="str">
        <f aca="false">IF(OR(R107="",S107=""),"",IF(R107=S107,"Coinciden","DISCORDANCIA entre lectores"))</f>
        <v/>
      </c>
      <c r="U107" s="13"/>
      <c r="V107" s="13"/>
      <c r="W107" s="13"/>
      <c r="X107" s="13"/>
      <c r="Y107" s="13"/>
      <c r="Z107" s="13"/>
      <c r="AA107" s="13"/>
      <c r="AB107" s="14"/>
      <c r="AC107" s="13"/>
      <c r="AD107" s="14"/>
      <c r="AE107" s="16" t="str">
        <f aca="false">IF(OR(R107="",S107="",W107=""),"",IF(R107&lt;&gt;S107,"Lectores discordantes",IF(OR(U107="Inválido",W107="No realizada",W107="Pendiente"),"No evaluable",IF(AND(OR(R107="Reactivo",R107="Débil"),W107="Positiva"),"Concordante: reactivo con VPH-AR positiva",IF(AND(R107="No reactivo",W107="Negativa"),"Concordante: no reactivo con VPH-AR negativa",IF(AND(OR(R107="Reactivo",R107="Débil"),W107="Negativa"),"Discordancia: reactivo con VPH-AR negativa","Discordancia: no reactivo con VPH-AR positiva"))))))</f>
        <v/>
      </c>
      <c r="AF107" s="13"/>
    </row>
    <row r="108" customFormat="false" ht="15" hidden="false" customHeight="false" outlineLevel="0" collapsed="false">
      <c r="A108" s="13"/>
      <c r="B108" s="14"/>
      <c r="C108" s="13"/>
      <c r="D108" s="13"/>
      <c r="E108" s="13"/>
      <c r="F108" s="13"/>
      <c r="G108" s="13"/>
      <c r="H108" s="15"/>
      <c r="I108" s="13"/>
      <c r="J108" s="13"/>
      <c r="K108" s="13"/>
      <c r="L108" s="13"/>
      <c r="M108" s="13"/>
      <c r="N108" s="13"/>
      <c r="O108" s="14"/>
      <c r="P108" s="15"/>
      <c r="Q108" s="16" t="str">
        <f aca="false">IF(OR(H108="",P108=""),"",ROUND(MOD(P108-H108,1)*1440,0))</f>
        <v/>
      </c>
      <c r="R108" s="13"/>
      <c r="S108" s="13"/>
      <c r="T108" s="16" t="str">
        <f aca="false">IF(OR(R108="",S108=""),"",IF(R108=S108,"Coinciden","DISCORDANCIA entre lectores"))</f>
        <v/>
      </c>
      <c r="U108" s="13"/>
      <c r="V108" s="13"/>
      <c r="W108" s="13"/>
      <c r="X108" s="13"/>
      <c r="Y108" s="13"/>
      <c r="Z108" s="13"/>
      <c r="AA108" s="13"/>
      <c r="AB108" s="14"/>
      <c r="AC108" s="13"/>
      <c r="AD108" s="14"/>
      <c r="AE108" s="16" t="str">
        <f aca="false">IF(OR(R108="",S108="",W108=""),"",IF(R108&lt;&gt;S108,"Lectores discordantes",IF(OR(U108="Inválido",W108="No realizada",W108="Pendiente"),"No evaluable",IF(AND(OR(R108="Reactivo",R108="Débil"),W108="Positiva"),"Concordante: reactivo con VPH-AR positiva",IF(AND(R108="No reactivo",W108="Negativa"),"Concordante: no reactivo con VPH-AR negativa",IF(AND(OR(R108="Reactivo",R108="Débil"),W108="Negativa"),"Discordancia: reactivo con VPH-AR negativa","Discordancia: no reactivo con VPH-AR positiva"))))))</f>
        <v/>
      </c>
      <c r="AF108" s="13"/>
    </row>
    <row r="109" customFormat="false" ht="15" hidden="false" customHeight="false" outlineLevel="0" collapsed="false">
      <c r="A109" s="13"/>
      <c r="B109" s="14"/>
      <c r="C109" s="13"/>
      <c r="D109" s="13"/>
      <c r="E109" s="13"/>
      <c r="F109" s="13"/>
      <c r="G109" s="13"/>
      <c r="H109" s="15"/>
      <c r="I109" s="13"/>
      <c r="J109" s="13"/>
      <c r="K109" s="13"/>
      <c r="L109" s="13"/>
      <c r="M109" s="13"/>
      <c r="N109" s="13"/>
      <c r="O109" s="14"/>
      <c r="P109" s="15"/>
      <c r="Q109" s="16" t="str">
        <f aca="false">IF(OR(H109="",P109=""),"",ROUND(MOD(P109-H109,1)*1440,0))</f>
        <v/>
      </c>
      <c r="R109" s="13"/>
      <c r="S109" s="13"/>
      <c r="T109" s="16" t="str">
        <f aca="false">IF(OR(R109="",S109=""),"",IF(R109=S109,"Coinciden","DISCORDANCIA entre lectores"))</f>
        <v/>
      </c>
      <c r="U109" s="13"/>
      <c r="V109" s="13"/>
      <c r="W109" s="13"/>
      <c r="X109" s="13"/>
      <c r="Y109" s="13"/>
      <c r="Z109" s="13"/>
      <c r="AA109" s="13"/>
      <c r="AB109" s="14"/>
      <c r="AC109" s="13"/>
      <c r="AD109" s="14"/>
      <c r="AE109" s="16" t="str">
        <f aca="false">IF(OR(R109="",S109="",W109=""),"",IF(R109&lt;&gt;S109,"Lectores discordantes",IF(OR(U109="Inválido",W109="No realizada",W109="Pendiente"),"No evaluable",IF(AND(OR(R109="Reactivo",R109="Débil"),W109="Positiva"),"Concordante: reactivo con VPH-AR positiva",IF(AND(R109="No reactivo",W109="Negativa"),"Concordante: no reactivo con VPH-AR negativa",IF(AND(OR(R109="Reactivo",R109="Débil"),W109="Negativa"),"Discordancia: reactivo con VPH-AR negativa","Discordancia: no reactivo con VPH-AR positiva"))))))</f>
        <v/>
      </c>
      <c r="AF109" s="13"/>
    </row>
    <row r="110" customFormat="false" ht="15" hidden="false" customHeight="false" outlineLevel="0" collapsed="false">
      <c r="A110" s="13"/>
      <c r="B110" s="14"/>
      <c r="C110" s="13"/>
      <c r="D110" s="13"/>
      <c r="E110" s="13"/>
      <c r="F110" s="13"/>
      <c r="G110" s="13"/>
      <c r="H110" s="15"/>
      <c r="I110" s="13"/>
      <c r="J110" s="13"/>
      <c r="K110" s="13"/>
      <c r="L110" s="13"/>
      <c r="M110" s="13"/>
      <c r="N110" s="13"/>
      <c r="O110" s="14"/>
      <c r="P110" s="15"/>
      <c r="Q110" s="16" t="str">
        <f aca="false">IF(OR(H110="",P110=""),"",ROUND(MOD(P110-H110,1)*1440,0))</f>
        <v/>
      </c>
      <c r="R110" s="13"/>
      <c r="S110" s="13"/>
      <c r="T110" s="16" t="str">
        <f aca="false">IF(OR(R110="",S110=""),"",IF(R110=S110,"Coinciden","DISCORDANCIA entre lectores"))</f>
        <v/>
      </c>
      <c r="U110" s="13"/>
      <c r="V110" s="13"/>
      <c r="W110" s="13"/>
      <c r="X110" s="13"/>
      <c r="Y110" s="13"/>
      <c r="Z110" s="13"/>
      <c r="AA110" s="13"/>
      <c r="AB110" s="14"/>
      <c r="AC110" s="13"/>
      <c r="AD110" s="14"/>
      <c r="AE110" s="16" t="str">
        <f aca="false">IF(OR(R110="",S110="",W110=""),"",IF(R110&lt;&gt;S110,"Lectores discordantes",IF(OR(U110="Inválido",W110="No realizada",W110="Pendiente"),"No evaluable",IF(AND(OR(R110="Reactivo",R110="Débil"),W110="Positiva"),"Concordante: reactivo con VPH-AR positiva",IF(AND(R110="No reactivo",W110="Negativa"),"Concordante: no reactivo con VPH-AR negativa",IF(AND(OR(R110="Reactivo",R110="Débil"),W110="Negativa"),"Discordancia: reactivo con VPH-AR negativa","Discordancia: no reactivo con VPH-AR positiva"))))))</f>
        <v/>
      </c>
      <c r="AF110" s="13"/>
    </row>
    <row r="111" customFormat="false" ht="15" hidden="false" customHeight="false" outlineLevel="0" collapsed="false">
      <c r="A111" s="13"/>
      <c r="B111" s="14"/>
      <c r="C111" s="13"/>
      <c r="D111" s="13"/>
      <c r="E111" s="13"/>
      <c r="F111" s="13"/>
      <c r="G111" s="13"/>
      <c r="H111" s="15"/>
      <c r="I111" s="13"/>
      <c r="J111" s="13"/>
      <c r="K111" s="13"/>
      <c r="L111" s="13"/>
      <c r="M111" s="13"/>
      <c r="N111" s="13"/>
      <c r="O111" s="14"/>
      <c r="P111" s="15"/>
      <c r="Q111" s="16" t="str">
        <f aca="false">IF(OR(H111="",P111=""),"",ROUND(MOD(P111-H111,1)*1440,0))</f>
        <v/>
      </c>
      <c r="R111" s="13"/>
      <c r="S111" s="13"/>
      <c r="T111" s="16" t="str">
        <f aca="false">IF(OR(R111="",S111=""),"",IF(R111=S111,"Coinciden","DISCORDANCIA entre lectores"))</f>
        <v/>
      </c>
      <c r="U111" s="13"/>
      <c r="V111" s="13"/>
      <c r="W111" s="13"/>
      <c r="X111" s="13"/>
      <c r="Y111" s="13"/>
      <c r="Z111" s="13"/>
      <c r="AA111" s="13"/>
      <c r="AB111" s="14"/>
      <c r="AC111" s="13"/>
      <c r="AD111" s="14"/>
      <c r="AE111" s="16" t="str">
        <f aca="false">IF(OR(R111="",S111="",W111=""),"",IF(R111&lt;&gt;S111,"Lectores discordantes",IF(OR(U111="Inválido",W111="No realizada",W111="Pendiente"),"No evaluable",IF(AND(OR(R111="Reactivo",R111="Débil"),W111="Positiva"),"Concordante: reactivo con VPH-AR positiva",IF(AND(R111="No reactivo",W111="Negativa"),"Concordante: no reactivo con VPH-AR negativa",IF(AND(OR(R111="Reactivo",R111="Débil"),W111="Negativa"),"Discordancia: reactivo con VPH-AR negativa","Discordancia: no reactivo con VPH-AR positiva"))))))</f>
        <v/>
      </c>
      <c r="AF111" s="13"/>
    </row>
    <row r="112" customFormat="false" ht="15" hidden="false" customHeight="false" outlineLevel="0" collapsed="false">
      <c r="A112" s="13"/>
      <c r="B112" s="14"/>
      <c r="C112" s="13"/>
      <c r="D112" s="13"/>
      <c r="E112" s="13"/>
      <c r="F112" s="13"/>
      <c r="G112" s="13"/>
      <c r="H112" s="15"/>
      <c r="I112" s="13"/>
      <c r="J112" s="13"/>
      <c r="K112" s="13"/>
      <c r="L112" s="13"/>
      <c r="M112" s="13"/>
      <c r="N112" s="13"/>
      <c r="O112" s="14"/>
      <c r="P112" s="15"/>
      <c r="Q112" s="16" t="str">
        <f aca="false">IF(OR(H112="",P112=""),"",ROUND(MOD(P112-H112,1)*1440,0))</f>
        <v/>
      </c>
      <c r="R112" s="13"/>
      <c r="S112" s="13"/>
      <c r="T112" s="16" t="str">
        <f aca="false">IF(OR(R112="",S112=""),"",IF(R112=S112,"Coinciden","DISCORDANCIA entre lectores"))</f>
        <v/>
      </c>
      <c r="U112" s="13"/>
      <c r="V112" s="13"/>
      <c r="W112" s="13"/>
      <c r="X112" s="13"/>
      <c r="Y112" s="13"/>
      <c r="Z112" s="13"/>
      <c r="AA112" s="13"/>
      <c r="AB112" s="14"/>
      <c r="AC112" s="13"/>
      <c r="AD112" s="14"/>
      <c r="AE112" s="16" t="str">
        <f aca="false">IF(OR(R112="",S112="",W112=""),"",IF(R112&lt;&gt;S112,"Lectores discordantes",IF(OR(U112="Inválido",W112="No realizada",W112="Pendiente"),"No evaluable",IF(AND(OR(R112="Reactivo",R112="Débil"),W112="Positiva"),"Concordante: reactivo con VPH-AR positiva",IF(AND(R112="No reactivo",W112="Negativa"),"Concordante: no reactivo con VPH-AR negativa",IF(AND(OR(R112="Reactivo",R112="Débil"),W112="Negativa"),"Discordancia: reactivo con VPH-AR negativa","Discordancia: no reactivo con VPH-AR positiva"))))))</f>
        <v/>
      </c>
      <c r="AF112" s="13"/>
    </row>
    <row r="113" customFormat="false" ht="15" hidden="false" customHeight="false" outlineLevel="0" collapsed="false">
      <c r="A113" s="13"/>
      <c r="B113" s="14"/>
      <c r="C113" s="13"/>
      <c r="D113" s="13"/>
      <c r="E113" s="13"/>
      <c r="F113" s="13"/>
      <c r="G113" s="13"/>
      <c r="H113" s="15"/>
      <c r="I113" s="13"/>
      <c r="J113" s="13"/>
      <c r="K113" s="13"/>
      <c r="L113" s="13"/>
      <c r="M113" s="13"/>
      <c r="N113" s="13"/>
      <c r="O113" s="14"/>
      <c r="P113" s="15"/>
      <c r="Q113" s="16" t="str">
        <f aca="false">IF(OR(H113="",P113=""),"",ROUND(MOD(P113-H113,1)*1440,0))</f>
        <v/>
      </c>
      <c r="R113" s="13"/>
      <c r="S113" s="13"/>
      <c r="T113" s="16" t="str">
        <f aca="false">IF(OR(R113="",S113=""),"",IF(R113=S113,"Coinciden","DISCORDANCIA entre lectores"))</f>
        <v/>
      </c>
      <c r="U113" s="13"/>
      <c r="V113" s="13"/>
      <c r="W113" s="13"/>
      <c r="X113" s="13"/>
      <c r="Y113" s="13"/>
      <c r="Z113" s="13"/>
      <c r="AA113" s="13"/>
      <c r="AB113" s="14"/>
      <c r="AC113" s="13"/>
      <c r="AD113" s="14"/>
      <c r="AE113" s="16" t="str">
        <f aca="false">IF(OR(R113="",S113="",W113=""),"",IF(R113&lt;&gt;S113,"Lectores discordantes",IF(OR(U113="Inválido",W113="No realizada",W113="Pendiente"),"No evaluable",IF(AND(OR(R113="Reactivo",R113="Débil"),W113="Positiva"),"Concordante: reactivo con VPH-AR positiva",IF(AND(R113="No reactivo",W113="Negativa"),"Concordante: no reactivo con VPH-AR negativa",IF(AND(OR(R113="Reactivo",R113="Débil"),W113="Negativa"),"Discordancia: reactivo con VPH-AR negativa","Discordancia: no reactivo con VPH-AR positiva"))))))</f>
        <v/>
      </c>
      <c r="AF113" s="13"/>
    </row>
    <row r="114" customFormat="false" ht="15" hidden="false" customHeight="false" outlineLevel="0" collapsed="false">
      <c r="A114" s="13"/>
      <c r="B114" s="14"/>
      <c r="C114" s="13"/>
      <c r="D114" s="13"/>
      <c r="E114" s="13"/>
      <c r="F114" s="13"/>
      <c r="G114" s="13"/>
      <c r="H114" s="15"/>
      <c r="I114" s="13"/>
      <c r="J114" s="13"/>
      <c r="K114" s="13"/>
      <c r="L114" s="13"/>
      <c r="M114" s="13"/>
      <c r="N114" s="13"/>
      <c r="O114" s="14"/>
      <c r="P114" s="15"/>
      <c r="Q114" s="16" t="str">
        <f aca="false">IF(OR(H114="",P114=""),"",ROUND(MOD(P114-H114,1)*1440,0))</f>
        <v/>
      </c>
      <c r="R114" s="13"/>
      <c r="S114" s="13"/>
      <c r="T114" s="16" t="str">
        <f aca="false">IF(OR(R114="",S114=""),"",IF(R114=S114,"Coinciden","DISCORDANCIA entre lectores"))</f>
        <v/>
      </c>
      <c r="U114" s="13"/>
      <c r="V114" s="13"/>
      <c r="W114" s="13"/>
      <c r="X114" s="13"/>
      <c r="Y114" s="13"/>
      <c r="Z114" s="13"/>
      <c r="AA114" s="13"/>
      <c r="AB114" s="14"/>
      <c r="AC114" s="13"/>
      <c r="AD114" s="14"/>
      <c r="AE114" s="16" t="str">
        <f aca="false">IF(OR(R114="",S114="",W114=""),"",IF(R114&lt;&gt;S114,"Lectores discordantes",IF(OR(U114="Inválido",W114="No realizada",W114="Pendiente"),"No evaluable",IF(AND(OR(R114="Reactivo",R114="Débil"),W114="Positiva"),"Concordante: reactivo con VPH-AR positiva",IF(AND(R114="No reactivo",W114="Negativa"),"Concordante: no reactivo con VPH-AR negativa",IF(AND(OR(R114="Reactivo",R114="Débil"),W114="Negativa"),"Discordancia: reactivo con VPH-AR negativa","Discordancia: no reactivo con VPH-AR positiva"))))))</f>
        <v/>
      </c>
      <c r="AF114" s="13"/>
    </row>
    <row r="115" customFormat="false" ht="15" hidden="false" customHeight="false" outlineLevel="0" collapsed="false">
      <c r="A115" s="13"/>
      <c r="B115" s="14"/>
      <c r="C115" s="13"/>
      <c r="D115" s="13"/>
      <c r="E115" s="13"/>
      <c r="F115" s="13"/>
      <c r="G115" s="13"/>
      <c r="H115" s="15"/>
      <c r="I115" s="13"/>
      <c r="J115" s="13"/>
      <c r="K115" s="13"/>
      <c r="L115" s="13"/>
      <c r="M115" s="13"/>
      <c r="N115" s="13"/>
      <c r="O115" s="14"/>
      <c r="P115" s="15"/>
      <c r="Q115" s="16" t="str">
        <f aca="false">IF(OR(H115="",P115=""),"",ROUND(MOD(P115-H115,1)*1440,0))</f>
        <v/>
      </c>
      <c r="R115" s="13"/>
      <c r="S115" s="13"/>
      <c r="T115" s="16" t="str">
        <f aca="false">IF(OR(R115="",S115=""),"",IF(R115=S115,"Coinciden","DISCORDANCIA entre lectores"))</f>
        <v/>
      </c>
      <c r="U115" s="13"/>
      <c r="V115" s="13"/>
      <c r="W115" s="13"/>
      <c r="X115" s="13"/>
      <c r="Y115" s="13"/>
      <c r="Z115" s="13"/>
      <c r="AA115" s="13"/>
      <c r="AB115" s="14"/>
      <c r="AC115" s="13"/>
      <c r="AD115" s="14"/>
      <c r="AE115" s="16" t="str">
        <f aca="false">IF(OR(R115="",S115="",W115=""),"",IF(R115&lt;&gt;S115,"Lectores discordantes",IF(OR(U115="Inválido",W115="No realizada",W115="Pendiente"),"No evaluable",IF(AND(OR(R115="Reactivo",R115="Débil"),W115="Positiva"),"Concordante: reactivo con VPH-AR positiva",IF(AND(R115="No reactivo",W115="Negativa"),"Concordante: no reactivo con VPH-AR negativa",IF(AND(OR(R115="Reactivo",R115="Débil"),W115="Negativa"),"Discordancia: reactivo con VPH-AR negativa","Discordancia: no reactivo con VPH-AR positiva"))))))</f>
        <v/>
      </c>
      <c r="AF115" s="13"/>
    </row>
    <row r="116" customFormat="false" ht="15" hidden="false" customHeight="false" outlineLevel="0" collapsed="false">
      <c r="A116" s="13"/>
      <c r="B116" s="14"/>
      <c r="C116" s="13"/>
      <c r="D116" s="13"/>
      <c r="E116" s="13"/>
      <c r="F116" s="13"/>
      <c r="G116" s="13"/>
      <c r="H116" s="15"/>
      <c r="I116" s="13"/>
      <c r="J116" s="13"/>
      <c r="K116" s="13"/>
      <c r="L116" s="13"/>
      <c r="M116" s="13"/>
      <c r="N116" s="13"/>
      <c r="O116" s="14"/>
      <c r="P116" s="15"/>
      <c r="Q116" s="16" t="str">
        <f aca="false">IF(OR(H116="",P116=""),"",ROUND(MOD(P116-H116,1)*1440,0))</f>
        <v/>
      </c>
      <c r="R116" s="13"/>
      <c r="S116" s="13"/>
      <c r="T116" s="16" t="str">
        <f aca="false">IF(OR(R116="",S116=""),"",IF(R116=S116,"Coinciden","DISCORDANCIA entre lectores"))</f>
        <v/>
      </c>
      <c r="U116" s="13"/>
      <c r="V116" s="13"/>
      <c r="W116" s="13"/>
      <c r="X116" s="13"/>
      <c r="Y116" s="13"/>
      <c r="Z116" s="13"/>
      <c r="AA116" s="13"/>
      <c r="AB116" s="14"/>
      <c r="AC116" s="13"/>
      <c r="AD116" s="14"/>
      <c r="AE116" s="16" t="str">
        <f aca="false">IF(OR(R116="",S116="",W116=""),"",IF(R116&lt;&gt;S116,"Lectores discordantes",IF(OR(U116="Inválido",W116="No realizada",W116="Pendiente"),"No evaluable",IF(AND(OR(R116="Reactivo",R116="Débil"),W116="Positiva"),"Concordante: reactivo con VPH-AR positiva",IF(AND(R116="No reactivo",W116="Negativa"),"Concordante: no reactivo con VPH-AR negativa",IF(AND(OR(R116="Reactivo",R116="Débil"),W116="Negativa"),"Discordancia: reactivo con VPH-AR negativa","Discordancia: no reactivo con VPH-AR positiva"))))))</f>
        <v/>
      </c>
      <c r="AF116" s="13"/>
    </row>
    <row r="117" customFormat="false" ht="15" hidden="false" customHeight="false" outlineLevel="0" collapsed="false">
      <c r="A117" s="13"/>
      <c r="B117" s="14"/>
      <c r="C117" s="13"/>
      <c r="D117" s="13"/>
      <c r="E117" s="13"/>
      <c r="F117" s="13"/>
      <c r="G117" s="13"/>
      <c r="H117" s="15"/>
      <c r="I117" s="13"/>
      <c r="J117" s="13"/>
      <c r="K117" s="13"/>
      <c r="L117" s="13"/>
      <c r="M117" s="13"/>
      <c r="N117" s="13"/>
      <c r="O117" s="14"/>
      <c r="P117" s="15"/>
      <c r="Q117" s="16" t="str">
        <f aca="false">IF(OR(H117="",P117=""),"",ROUND(MOD(P117-H117,1)*1440,0))</f>
        <v/>
      </c>
      <c r="R117" s="13"/>
      <c r="S117" s="13"/>
      <c r="T117" s="16" t="str">
        <f aca="false">IF(OR(R117="",S117=""),"",IF(R117=S117,"Coinciden","DISCORDANCIA entre lectores"))</f>
        <v/>
      </c>
      <c r="U117" s="13"/>
      <c r="V117" s="13"/>
      <c r="W117" s="13"/>
      <c r="X117" s="13"/>
      <c r="Y117" s="13"/>
      <c r="Z117" s="13"/>
      <c r="AA117" s="13"/>
      <c r="AB117" s="14"/>
      <c r="AC117" s="13"/>
      <c r="AD117" s="14"/>
      <c r="AE117" s="16" t="str">
        <f aca="false">IF(OR(R117="",S117="",W117=""),"",IF(R117&lt;&gt;S117,"Lectores discordantes",IF(OR(U117="Inválido",W117="No realizada",W117="Pendiente"),"No evaluable",IF(AND(OR(R117="Reactivo",R117="Débil"),W117="Positiva"),"Concordante: reactivo con VPH-AR positiva",IF(AND(R117="No reactivo",W117="Negativa"),"Concordante: no reactivo con VPH-AR negativa",IF(AND(OR(R117="Reactivo",R117="Débil"),W117="Negativa"),"Discordancia: reactivo con VPH-AR negativa","Discordancia: no reactivo con VPH-AR positiva"))))))</f>
        <v/>
      </c>
      <c r="AF117" s="13"/>
    </row>
    <row r="118" customFormat="false" ht="15" hidden="false" customHeight="false" outlineLevel="0" collapsed="false">
      <c r="A118" s="13"/>
      <c r="B118" s="14"/>
      <c r="C118" s="13"/>
      <c r="D118" s="13"/>
      <c r="E118" s="13"/>
      <c r="F118" s="13"/>
      <c r="G118" s="13"/>
      <c r="H118" s="15"/>
      <c r="I118" s="13"/>
      <c r="J118" s="13"/>
      <c r="K118" s="13"/>
      <c r="L118" s="13"/>
      <c r="M118" s="13"/>
      <c r="N118" s="13"/>
      <c r="O118" s="14"/>
      <c r="P118" s="15"/>
      <c r="Q118" s="16" t="str">
        <f aca="false">IF(OR(H118="",P118=""),"",ROUND(MOD(P118-H118,1)*1440,0))</f>
        <v/>
      </c>
      <c r="R118" s="13"/>
      <c r="S118" s="13"/>
      <c r="T118" s="16" t="str">
        <f aca="false">IF(OR(R118="",S118=""),"",IF(R118=S118,"Coinciden","DISCORDANCIA entre lectores"))</f>
        <v/>
      </c>
      <c r="U118" s="13"/>
      <c r="V118" s="13"/>
      <c r="W118" s="13"/>
      <c r="X118" s="13"/>
      <c r="Y118" s="13"/>
      <c r="Z118" s="13"/>
      <c r="AA118" s="13"/>
      <c r="AB118" s="14"/>
      <c r="AC118" s="13"/>
      <c r="AD118" s="14"/>
      <c r="AE118" s="16" t="str">
        <f aca="false">IF(OR(R118="",S118="",W118=""),"",IF(R118&lt;&gt;S118,"Lectores discordantes",IF(OR(U118="Inválido",W118="No realizada",W118="Pendiente"),"No evaluable",IF(AND(OR(R118="Reactivo",R118="Débil"),W118="Positiva"),"Concordante: reactivo con VPH-AR positiva",IF(AND(R118="No reactivo",W118="Negativa"),"Concordante: no reactivo con VPH-AR negativa",IF(AND(OR(R118="Reactivo",R118="Débil"),W118="Negativa"),"Discordancia: reactivo con VPH-AR negativa","Discordancia: no reactivo con VPH-AR positiva"))))))</f>
        <v/>
      </c>
      <c r="AF118" s="13"/>
    </row>
    <row r="119" customFormat="false" ht="15" hidden="false" customHeight="false" outlineLevel="0" collapsed="false">
      <c r="A119" s="13"/>
      <c r="B119" s="14"/>
      <c r="C119" s="13"/>
      <c r="D119" s="13"/>
      <c r="E119" s="13"/>
      <c r="F119" s="13"/>
      <c r="G119" s="13"/>
      <c r="H119" s="15"/>
      <c r="I119" s="13"/>
      <c r="J119" s="13"/>
      <c r="K119" s="13"/>
      <c r="L119" s="13"/>
      <c r="M119" s="13"/>
      <c r="N119" s="13"/>
      <c r="O119" s="14"/>
      <c r="P119" s="15"/>
      <c r="Q119" s="16" t="str">
        <f aca="false">IF(OR(H119="",P119=""),"",ROUND(MOD(P119-H119,1)*1440,0))</f>
        <v/>
      </c>
      <c r="R119" s="13"/>
      <c r="S119" s="13"/>
      <c r="T119" s="16" t="str">
        <f aca="false">IF(OR(R119="",S119=""),"",IF(R119=S119,"Coinciden","DISCORDANCIA entre lectores"))</f>
        <v/>
      </c>
      <c r="U119" s="13"/>
      <c r="V119" s="13"/>
      <c r="W119" s="13"/>
      <c r="X119" s="13"/>
      <c r="Y119" s="13"/>
      <c r="Z119" s="13"/>
      <c r="AA119" s="13"/>
      <c r="AB119" s="14"/>
      <c r="AC119" s="13"/>
      <c r="AD119" s="14"/>
      <c r="AE119" s="16" t="str">
        <f aca="false">IF(OR(R119="",S119="",W119=""),"",IF(R119&lt;&gt;S119,"Lectores discordantes",IF(OR(U119="Inválido",W119="No realizada",W119="Pendiente"),"No evaluable",IF(AND(OR(R119="Reactivo",R119="Débil"),W119="Positiva"),"Concordante: reactivo con VPH-AR positiva",IF(AND(R119="No reactivo",W119="Negativa"),"Concordante: no reactivo con VPH-AR negativa",IF(AND(OR(R119="Reactivo",R119="Débil"),W119="Negativa"),"Discordancia: reactivo con VPH-AR negativa","Discordancia: no reactivo con VPH-AR positiva"))))))</f>
        <v/>
      </c>
      <c r="AF119" s="13"/>
    </row>
    <row r="120" customFormat="false" ht="15" hidden="false" customHeight="false" outlineLevel="0" collapsed="false">
      <c r="A120" s="13"/>
      <c r="B120" s="14"/>
      <c r="C120" s="13"/>
      <c r="D120" s="13"/>
      <c r="E120" s="13"/>
      <c r="F120" s="13"/>
      <c r="G120" s="13"/>
      <c r="H120" s="15"/>
      <c r="I120" s="13"/>
      <c r="J120" s="13"/>
      <c r="K120" s="13"/>
      <c r="L120" s="13"/>
      <c r="M120" s="13"/>
      <c r="N120" s="13"/>
      <c r="O120" s="14"/>
      <c r="P120" s="15"/>
      <c r="Q120" s="16" t="str">
        <f aca="false">IF(OR(H120="",P120=""),"",ROUND(MOD(P120-H120,1)*1440,0))</f>
        <v/>
      </c>
      <c r="R120" s="13"/>
      <c r="S120" s="13"/>
      <c r="T120" s="16" t="str">
        <f aca="false">IF(OR(R120="",S120=""),"",IF(R120=S120,"Coinciden","DISCORDANCIA entre lectores"))</f>
        <v/>
      </c>
      <c r="U120" s="13"/>
      <c r="V120" s="13"/>
      <c r="W120" s="13"/>
      <c r="X120" s="13"/>
      <c r="Y120" s="13"/>
      <c r="Z120" s="13"/>
      <c r="AA120" s="13"/>
      <c r="AB120" s="14"/>
      <c r="AC120" s="13"/>
      <c r="AD120" s="14"/>
      <c r="AE120" s="16" t="str">
        <f aca="false">IF(OR(R120="",S120="",W120=""),"",IF(R120&lt;&gt;S120,"Lectores discordantes",IF(OR(U120="Inválido",W120="No realizada",W120="Pendiente"),"No evaluable",IF(AND(OR(R120="Reactivo",R120="Débil"),W120="Positiva"),"Concordante: reactivo con VPH-AR positiva",IF(AND(R120="No reactivo",W120="Negativa"),"Concordante: no reactivo con VPH-AR negativa",IF(AND(OR(R120="Reactivo",R120="Débil"),W120="Negativa"),"Discordancia: reactivo con VPH-AR negativa","Discordancia: no reactivo con VPH-AR positiva"))))))</f>
        <v/>
      </c>
      <c r="AF120" s="13"/>
    </row>
    <row r="121" customFormat="false" ht="15" hidden="false" customHeight="false" outlineLevel="0" collapsed="false">
      <c r="A121" s="13"/>
      <c r="B121" s="14"/>
      <c r="C121" s="13"/>
      <c r="D121" s="13"/>
      <c r="E121" s="13"/>
      <c r="F121" s="13"/>
      <c r="G121" s="13"/>
      <c r="H121" s="15"/>
      <c r="I121" s="13"/>
      <c r="J121" s="13"/>
      <c r="K121" s="13"/>
      <c r="L121" s="13"/>
      <c r="M121" s="13"/>
      <c r="N121" s="13"/>
      <c r="O121" s="14"/>
      <c r="P121" s="15"/>
      <c r="Q121" s="16" t="str">
        <f aca="false">IF(OR(H121="",P121=""),"",ROUND(MOD(P121-H121,1)*1440,0))</f>
        <v/>
      </c>
      <c r="R121" s="13"/>
      <c r="S121" s="13"/>
      <c r="T121" s="16" t="str">
        <f aca="false">IF(OR(R121="",S121=""),"",IF(R121=S121,"Coinciden","DISCORDANCIA entre lectores"))</f>
        <v/>
      </c>
      <c r="U121" s="13"/>
      <c r="V121" s="13"/>
      <c r="W121" s="13"/>
      <c r="X121" s="13"/>
      <c r="Y121" s="13"/>
      <c r="Z121" s="13"/>
      <c r="AA121" s="13"/>
      <c r="AB121" s="14"/>
      <c r="AC121" s="13"/>
      <c r="AD121" s="14"/>
      <c r="AE121" s="16" t="str">
        <f aca="false">IF(OR(R121="",S121="",W121=""),"",IF(R121&lt;&gt;S121,"Lectores discordantes",IF(OR(U121="Inválido",W121="No realizada",W121="Pendiente"),"No evaluable",IF(AND(OR(R121="Reactivo",R121="Débil"),W121="Positiva"),"Concordante: reactivo con VPH-AR positiva",IF(AND(R121="No reactivo",W121="Negativa"),"Concordante: no reactivo con VPH-AR negativa",IF(AND(OR(R121="Reactivo",R121="Débil"),W121="Negativa"),"Discordancia: reactivo con VPH-AR negativa","Discordancia: no reactivo con VPH-AR positiva"))))))</f>
        <v/>
      </c>
      <c r="AF121" s="13"/>
    </row>
    <row r="122" customFormat="false" ht="15" hidden="false" customHeight="false" outlineLevel="0" collapsed="false">
      <c r="A122" s="13"/>
      <c r="B122" s="14"/>
      <c r="C122" s="13"/>
      <c r="D122" s="13"/>
      <c r="E122" s="13"/>
      <c r="F122" s="13"/>
      <c r="G122" s="13"/>
      <c r="H122" s="15"/>
      <c r="I122" s="13"/>
      <c r="J122" s="13"/>
      <c r="K122" s="13"/>
      <c r="L122" s="13"/>
      <c r="M122" s="13"/>
      <c r="N122" s="13"/>
      <c r="O122" s="14"/>
      <c r="P122" s="15"/>
      <c r="Q122" s="16" t="str">
        <f aca="false">IF(OR(H122="",P122=""),"",ROUND(MOD(P122-H122,1)*1440,0))</f>
        <v/>
      </c>
      <c r="R122" s="13"/>
      <c r="S122" s="13"/>
      <c r="T122" s="16" t="str">
        <f aca="false">IF(OR(R122="",S122=""),"",IF(R122=S122,"Coinciden","DISCORDANCIA entre lectores"))</f>
        <v/>
      </c>
      <c r="U122" s="13"/>
      <c r="V122" s="13"/>
      <c r="W122" s="13"/>
      <c r="X122" s="13"/>
      <c r="Y122" s="13"/>
      <c r="Z122" s="13"/>
      <c r="AA122" s="13"/>
      <c r="AB122" s="14"/>
      <c r="AC122" s="13"/>
      <c r="AD122" s="14"/>
      <c r="AE122" s="16" t="str">
        <f aca="false">IF(OR(R122="",S122="",W122=""),"",IF(R122&lt;&gt;S122,"Lectores discordantes",IF(OR(U122="Inválido",W122="No realizada",W122="Pendiente"),"No evaluable",IF(AND(OR(R122="Reactivo",R122="Débil"),W122="Positiva"),"Concordante: reactivo con VPH-AR positiva",IF(AND(R122="No reactivo",W122="Negativa"),"Concordante: no reactivo con VPH-AR negativa",IF(AND(OR(R122="Reactivo",R122="Débil"),W122="Negativa"),"Discordancia: reactivo con VPH-AR negativa","Discordancia: no reactivo con VPH-AR positiva"))))))</f>
        <v/>
      </c>
      <c r="AF122" s="13"/>
    </row>
    <row r="123" customFormat="false" ht="15" hidden="false" customHeight="false" outlineLevel="0" collapsed="false">
      <c r="A123" s="13"/>
      <c r="B123" s="14"/>
      <c r="C123" s="13"/>
      <c r="D123" s="13"/>
      <c r="E123" s="13"/>
      <c r="F123" s="13"/>
      <c r="G123" s="13"/>
      <c r="H123" s="15"/>
      <c r="I123" s="13"/>
      <c r="J123" s="13"/>
      <c r="K123" s="13"/>
      <c r="L123" s="13"/>
      <c r="M123" s="13"/>
      <c r="N123" s="13"/>
      <c r="O123" s="14"/>
      <c r="P123" s="15"/>
      <c r="Q123" s="16" t="str">
        <f aca="false">IF(OR(H123="",P123=""),"",ROUND(MOD(P123-H123,1)*1440,0))</f>
        <v/>
      </c>
      <c r="R123" s="13"/>
      <c r="S123" s="13"/>
      <c r="T123" s="16" t="str">
        <f aca="false">IF(OR(R123="",S123=""),"",IF(R123=S123,"Coinciden","DISCORDANCIA entre lectores"))</f>
        <v/>
      </c>
      <c r="U123" s="13"/>
      <c r="V123" s="13"/>
      <c r="W123" s="13"/>
      <c r="X123" s="13"/>
      <c r="Y123" s="13"/>
      <c r="Z123" s="13"/>
      <c r="AA123" s="13"/>
      <c r="AB123" s="14"/>
      <c r="AC123" s="13"/>
      <c r="AD123" s="14"/>
      <c r="AE123" s="16" t="str">
        <f aca="false">IF(OR(R123="",S123="",W123=""),"",IF(R123&lt;&gt;S123,"Lectores discordantes",IF(OR(U123="Inválido",W123="No realizada",W123="Pendiente"),"No evaluable",IF(AND(OR(R123="Reactivo",R123="Débil"),W123="Positiva"),"Concordante: reactivo con VPH-AR positiva",IF(AND(R123="No reactivo",W123="Negativa"),"Concordante: no reactivo con VPH-AR negativa",IF(AND(OR(R123="Reactivo",R123="Débil"),W123="Negativa"),"Discordancia: reactivo con VPH-AR negativa","Discordancia: no reactivo con VPH-AR positiva"))))))</f>
        <v/>
      </c>
      <c r="AF123" s="13"/>
    </row>
    <row r="124" customFormat="false" ht="15" hidden="false" customHeight="false" outlineLevel="0" collapsed="false">
      <c r="A124" s="13"/>
      <c r="B124" s="14"/>
      <c r="C124" s="13"/>
      <c r="D124" s="13"/>
      <c r="E124" s="13"/>
      <c r="F124" s="13"/>
      <c r="G124" s="13"/>
      <c r="H124" s="15"/>
      <c r="I124" s="13"/>
      <c r="J124" s="13"/>
      <c r="K124" s="13"/>
      <c r="L124" s="13"/>
      <c r="M124" s="13"/>
      <c r="N124" s="13"/>
      <c r="O124" s="14"/>
      <c r="P124" s="15"/>
      <c r="Q124" s="16" t="str">
        <f aca="false">IF(OR(H124="",P124=""),"",ROUND(MOD(P124-H124,1)*1440,0))</f>
        <v/>
      </c>
      <c r="R124" s="13"/>
      <c r="S124" s="13"/>
      <c r="T124" s="16" t="str">
        <f aca="false">IF(OR(R124="",S124=""),"",IF(R124=S124,"Coinciden","DISCORDANCIA entre lectores"))</f>
        <v/>
      </c>
      <c r="U124" s="13"/>
      <c r="V124" s="13"/>
      <c r="W124" s="13"/>
      <c r="X124" s="13"/>
      <c r="Y124" s="13"/>
      <c r="Z124" s="13"/>
      <c r="AA124" s="13"/>
      <c r="AB124" s="14"/>
      <c r="AC124" s="13"/>
      <c r="AD124" s="14"/>
      <c r="AE124" s="16" t="str">
        <f aca="false">IF(OR(R124="",S124="",W124=""),"",IF(R124&lt;&gt;S124,"Lectores discordantes",IF(OR(U124="Inválido",W124="No realizada",W124="Pendiente"),"No evaluable",IF(AND(OR(R124="Reactivo",R124="Débil"),W124="Positiva"),"Concordante: reactivo con VPH-AR positiva",IF(AND(R124="No reactivo",W124="Negativa"),"Concordante: no reactivo con VPH-AR negativa",IF(AND(OR(R124="Reactivo",R124="Débil"),W124="Negativa"),"Discordancia: reactivo con VPH-AR negativa","Discordancia: no reactivo con VPH-AR positiva"))))))</f>
        <v/>
      </c>
      <c r="AF124" s="13"/>
    </row>
    <row r="125" customFormat="false" ht="15" hidden="false" customHeight="false" outlineLevel="0" collapsed="false">
      <c r="A125" s="13"/>
      <c r="B125" s="14"/>
      <c r="C125" s="13"/>
      <c r="D125" s="13"/>
      <c r="E125" s="13"/>
      <c r="F125" s="13"/>
      <c r="G125" s="13"/>
      <c r="H125" s="15"/>
      <c r="I125" s="13"/>
      <c r="J125" s="13"/>
      <c r="K125" s="13"/>
      <c r="L125" s="13"/>
      <c r="M125" s="13"/>
      <c r="N125" s="13"/>
      <c r="O125" s="14"/>
      <c r="P125" s="15"/>
      <c r="Q125" s="16" t="str">
        <f aca="false">IF(OR(H125="",P125=""),"",ROUND(MOD(P125-H125,1)*1440,0))</f>
        <v/>
      </c>
      <c r="R125" s="13"/>
      <c r="S125" s="13"/>
      <c r="T125" s="16" t="str">
        <f aca="false">IF(OR(R125="",S125=""),"",IF(R125=S125,"Coinciden","DISCORDANCIA entre lectores"))</f>
        <v/>
      </c>
      <c r="U125" s="13"/>
      <c r="V125" s="13"/>
      <c r="W125" s="13"/>
      <c r="X125" s="13"/>
      <c r="Y125" s="13"/>
      <c r="Z125" s="13"/>
      <c r="AA125" s="13"/>
      <c r="AB125" s="14"/>
      <c r="AC125" s="13"/>
      <c r="AD125" s="14"/>
      <c r="AE125" s="16" t="str">
        <f aca="false">IF(OR(R125="",S125="",W125=""),"",IF(R125&lt;&gt;S125,"Lectores discordantes",IF(OR(U125="Inválido",W125="No realizada",W125="Pendiente"),"No evaluable",IF(AND(OR(R125="Reactivo",R125="Débil"),W125="Positiva"),"Concordante: reactivo con VPH-AR positiva",IF(AND(R125="No reactivo",W125="Negativa"),"Concordante: no reactivo con VPH-AR negativa",IF(AND(OR(R125="Reactivo",R125="Débil"),W125="Negativa"),"Discordancia: reactivo con VPH-AR negativa","Discordancia: no reactivo con VPH-AR positiva"))))))</f>
        <v/>
      </c>
      <c r="AF125" s="13"/>
    </row>
    <row r="126" customFormat="false" ht="15" hidden="false" customHeight="false" outlineLevel="0" collapsed="false">
      <c r="A126" s="13"/>
      <c r="B126" s="14"/>
      <c r="C126" s="13"/>
      <c r="D126" s="13"/>
      <c r="E126" s="13"/>
      <c r="F126" s="13"/>
      <c r="G126" s="13"/>
      <c r="H126" s="15"/>
      <c r="I126" s="13"/>
      <c r="J126" s="13"/>
      <c r="K126" s="13"/>
      <c r="L126" s="13"/>
      <c r="M126" s="13"/>
      <c r="N126" s="13"/>
      <c r="O126" s="14"/>
      <c r="P126" s="15"/>
      <c r="Q126" s="16" t="str">
        <f aca="false">IF(OR(H126="",P126=""),"",ROUND(MOD(P126-H126,1)*1440,0))</f>
        <v/>
      </c>
      <c r="R126" s="13"/>
      <c r="S126" s="13"/>
      <c r="T126" s="16" t="str">
        <f aca="false">IF(OR(R126="",S126=""),"",IF(R126=S126,"Coinciden","DISCORDANCIA entre lectores"))</f>
        <v/>
      </c>
      <c r="U126" s="13"/>
      <c r="V126" s="13"/>
      <c r="W126" s="13"/>
      <c r="X126" s="13"/>
      <c r="Y126" s="13"/>
      <c r="Z126" s="13"/>
      <c r="AA126" s="13"/>
      <c r="AB126" s="14"/>
      <c r="AC126" s="13"/>
      <c r="AD126" s="14"/>
      <c r="AE126" s="16" t="str">
        <f aca="false">IF(OR(R126="",S126="",W126=""),"",IF(R126&lt;&gt;S126,"Lectores discordantes",IF(OR(U126="Inválido",W126="No realizada",W126="Pendiente"),"No evaluable",IF(AND(OR(R126="Reactivo",R126="Débil"),W126="Positiva"),"Concordante: reactivo con VPH-AR positiva",IF(AND(R126="No reactivo",W126="Negativa"),"Concordante: no reactivo con VPH-AR negativa",IF(AND(OR(R126="Reactivo",R126="Débil"),W126="Negativa"),"Discordancia: reactivo con VPH-AR negativa","Discordancia: no reactivo con VPH-AR positiva"))))))</f>
        <v/>
      </c>
      <c r="AF126" s="13"/>
    </row>
    <row r="127" customFormat="false" ht="15" hidden="false" customHeight="false" outlineLevel="0" collapsed="false">
      <c r="A127" s="13"/>
      <c r="B127" s="14"/>
      <c r="C127" s="13"/>
      <c r="D127" s="13"/>
      <c r="E127" s="13"/>
      <c r="F127" s="13"/>
      <c r="G127" s="13"/>
      <c r="H127" s="15"/>
      <c r="I127" s="13"/>
      <c r="J127" s="13"/>
      <c r="K127" s="13"/>
      <c r="L127" s="13"/>
      <c r="M127" s="13"/>
      <c r="N127" s="13"/>
      <c r="O127" s="14"/>
      <c r="P127" s="15"/>
      <c r="Q127" s="16" t="str">
        <f aca="false">IF(OR(H127="",P127=""),"",ROUND(MOD(P127-H127,1)*1440,0))</f>
        <v/>
      </c>
      <c r="R127" s="13"/>
      <c r="S127" s="13"/>
      <c r="T127" s="16" t="str">
        <f aca="false">IF(OR(R127="",S127=""),"",IF(R127=S127,"Coinciden","DISCORDANCIA entre lectores"))</f>
        <v/>
      </c>
      <c r="U127" s="13"/>
      <c r="V127" s="13"/>
      <c r="W127" s="13"/>
      <c r="X127" s="13"/>
      <c r="Y127" s="13"/>
      <c r="Z127" s="13"/>
      <c r="AA127" s="13"/>
      <c r="AB127" s="14"/>
      <c r="AC127" s="13"/>
      <c r="AD127" s="14"/>
      <c r="AE127" s="16" t="str">
        <f aca="false">IF(OR(R127="",S127="",W127=""),"",IF(R127&lt;&gt;S127,"Lectores discordantes",IF(OR(U127="Inválido",W127="No realizada",W127="Pendiente"),"No evaluable",IF(AND(OR(R127="Reactivo",R127="Débil"),W127="Positiva"),"Concordante: reactivo con VPH-AR positiva",IF(AND(R127="No reactivo",W127="Negativa"),"Concordante: no reactivo con VPH-AR negativa",IF(AND(OR(R127="Reactivo",R127="Débil"),W127="Negativa"),"Discordancia: reactivo con VPH-AR negativa","Discordancia: no reactivo con VPH-AR positiva"))))))</f>
        <v/>
      </c>
      <c r="AF127" s="13"/>
    </row>
    <row r="128" customFormat="false" ht="15" hidden="false" customHeight="false" outlineLevel="0" collapsed="false">
      <c r="A128" s="13"/>
      <c r="B128" s="14"/>
      <c r="C128" s="13"/>
      <c r="D128" s="13"/>
      <c r="E128" s="13"/>
      <c r="F128" s="13"/>
      <c r="G128" s="13"/>
      <c r="H128" s="15"/>
      <c r="I128" s="13"/>
      <c r="J128" s="13"/>
      <c r="K128" s="13"/>
      <c r="L128" s="13"/>
      <c r="M128" s="13"/>
      <c r="N128" s="13"/>
      <c r="O128" s="14"/>
      <c r="P128" s="15"/>
      <c r="Q128" s="16" t="str">
        <f aca="false">IF(OR(H128="",P128=""),"",ROUND(MOD(P128-H128,1)*1440,0))</f>
        <v/>
      </c>
      <c r="R128" s="13"/>
      <c r="S128" s="13"/>
      <c r="T128" s="16" t="str">
        <f aca="false">IF(OR(R128="",S128=""),"",IF(R128=S128,"Coinciden","DISCORDANCIA entre lectores"))</f>
        <v/>
      </c>
      <c r="U128" s="13"/>
      <c r="V128" s="13"/>
      <c r="W128" s="13"/>
      <c r="X128" s="13"/>
      <c r="Y128" s="13"/>
      <c r="Z128" s="13"/>
      <c r="AA128" s="13"/>
      <c r="AB128" s="14"/>
      <c r="AC128" s="13"/>
      <c r="AD128" s="14"/>
      <c r="AE128" s="16" t="str">
        <f aca="false">IF(OR(R128="",S128="",W128=""),"",IF(R128&lt;&gt;S128,"Lectores discordantes",IF(OR(U128="Inválido",W128="No realizada",W128="Pendiente"),"No evaluable",IF(AND(OR(R128="Reactivo",R128="Débil"),W128="Positiva"),"Concordante: reactivo con VPH-AR positiva",IF(AND(R128="No reactivo",W128="Negativa"),"Concordante: no reactivo con VPH-AR negativa",IF(AND(OR(R128="Reactivo",R128="Débil"),W128="Negativa"),"Discordancia: reactivo con VPH-AR negativa","Discordancia: no reactivo con VPH-AR positiva"))))))</f>
        <v/>
      </c>
      <c r="AF128" s="13"/>
    </row>
    <row r="129" customFormat="false" ht="15" hidden="false" customHeight="false" outlineLevel="0" collapsed="false">
      <c r="A129" s="13"/>
      <c r="B129" s="14"/>
      <c r="C129" s="13"/>
      <c r="D129" s="13"/>
      <c r="E129" s="13"/>
      <c r="F129" s="13"/>
      <c r="G129" s="13"/>
      <c r="H129" s="15"/>
      <c r="I129" s="13"/>
      <c r="J129" s="13"/>
      <c r="K129" s="13"/>
      <c r="L129" s="13"/>
      <c r="M129" s="13"/>
      <c r="N129" s="13"/>
      <c r="O129" s="14"/>
      <c r="P129" s="15"/>
      <c r="Q129" s="16" t="str">
        <f aca="false">IF(OR(H129="",P129=""),"",ROUND(MOD(P129-H129,1)*1440,0))</f>
        <v/>
      </c>
      <c r="R129" s="13"/>
      <c r="S129" s="13"/>
      <c r="T129" s="16" t="str">
        <f aca="false">IF(OR(R129="",S129=""),"",IF(R129=S129,"Coinciden","DISCORDANCIA entre lectores"))</f>
        <v/>
      </c>
      <c r="U129" s="13"/>
      <c r="V129" s="13"/>
      <c r="W129" s="13"/>
      <c r="X129" s="13"/>
      <c r="Y129" s="13"/>
      <c r="Z129" s="13"/>
      <c r="AA129" s="13"/>
      <c r="AB129" s="14"/>
      <c r="AC129" s="13"/>
      <c r="AD129" s="14"/>
      <c r="AE129" s="16" t="str">
        <f aca="false">IF(OR(R129="",S129="",W129=""),"",IF(R129&lt;&gt;S129,"Lectores discordantes",IF(OR(U129="Inválido",W129="No realizada",W129="Pendiente"),"No evaluable",IF(AND(OR(R129="Reactivo",R129="Débil"),W129="Positiva"),"Concordante: reactivo con VPH-AR positiva",IF(AND(R129="No reactivo",W129="Negativa"),"Concordante: no reactivo con VPH-AR negativa",IF(AND(OR(R129="Reactivo",R129="Débil"),W129="Negativa"),"Discordancia: reactivo con VPH-AR negativa","Discordancia: no reactivo con VPH-AR positiva"))))))</f>
        <v/>
      </c>
      <c r="AF129" s="13"/>
    </row>
    <row r="130" customFormat="false" ht="15" hidden="false" customHeight="false" outlineLevel="0" collapsed="false">
      <c r="A130" s="13"/>
      <c r="B130" s="14"/>
      <c r="C130" s="13"/>
      <c r="D130" s="13"/>
      <c r="E130" s="13"/>
      <c r="F130" s="13"/>
      <c r="G130" s="13"/>
      <c r="H130" s="15"/>
      <c r="I130" s="13"/>
      <c r="J130" s="13"/>
      <c r="K130" s="13"/>
      <c r="L130" s="13"/>
      <c r="M130" s="13"/>
      <c r="N130" s="13"/>
      <c r="O130" s="14"/>
      <c r="P130" s="15"/>
      <c r="Q130" s="16" t="str">
        <f aca="false">IF(OR(H130="",P130=""),"",ROUND(MOD(P130-H130,1)*1440,0))</f>
        <v/>
      </c>
      <c r="R130" s="13"/>
      <c r="S130" s="13"/>
      <c r="T130" s="16" t="str">
        <f aca="false">IF(OR(R130="",S130=""),"",IF(R130=S130,"Coinciden","DISCORDANCIA entre lectores"))</f>
        <v/>
      </c>
      <c r="U130" s="13"/>
      <c r="V130" s="13"/>
      <c r="W130" s="13"/>
      <c r="X130" s="13"/>
      <c r="Y130" s="13"/>
      <c r="Z130" s="13"/>
      <c r="AA130" s="13"/>
      <c r="AB130" s="14"/>
      <c r="AC130" s="13"/>
      <c r="AD130" s="14"/>
      <c r="AE130" s="16" t="str">
        <f aca="false">IF(OR(R130="",S130="",W130=""),"",IF(R130&lt;&gt;S130,"Lectores discordantes",IF(OR(U130="Inválido",W130="No realizada",W130="Pendiente"),"No evaluable",IF(AND(OR(R130="Reactivo",R130="Débil"),W130="Positiva"),"Concordante: reactivo con VPH-AR positiva",IF(AND(R130="No reactivo",W130="Negativa"),"Concordante: no reactivo con VPH-AR negativa",IF(AND(OR(R130="Reactivo",R130="Débil"),W130="Negativa"),"Discordancia: reactivo con VPH-AR negativa","Discordancia: no reactivo con VPH-AR positiva"))))))</f>
        <v/>
      </c>
      <c r="AF130" s="13"/>
    </row>
    <row r="131" customFormat="false" ht="15" hidden="false" customHeight="false" outlineLevel="0" collapsed="false">
      <c r="A131" s="13"/>
      <c r="B131" s="14"/>
      <c r="C131" s="13"/>
      <c r="D131" s="13"/>
      <c r="E131" s="13"/>
      <c r="F131" s="13"/>
      <c r="G131" s="13"/>
      <c r="H131" s="15"/>
      <c r="I131" s="13"/>
      <c r="J131" s="13"/>
      <c r="K131" s="13"/>
      <c r="L131" s="13"/>
      <c r="M131" s="13"/>
      <c r="N131" s="13"/>
      <c r="O131" s="14"/>
      <c r="P131" s="15"/>
      <c r="Q131" s="16" t="str">
        <f aca="false">IF(OR(H131="",P131=""),"",ROUND(MOD(P131-H131,1)*1440,0))</f>
        <v/>
      </c>
      <c r="R131" s="13"/>
      <c r="S131" s="13"/>
      <c r="T131" s="16" t="str">
        <f aca="false">IF(OR(R131="",S131=""),"",IF(R131=S131,"Coinciden","DISCORDANCIA entre lectores"))</f>
        <v/>
      </c>
      <c r="U131" s="13"/>
      <c r="V131" s="13"/>
      <c r="W131" s="13"/>
      <c r="X131" s="13"/>
      <c r="Y131" s="13"/>
      <c r="Z131" s="13"/>
      <c r="AA131" s="13"/>
      <c r="AB131" s="14"/>
      <c r="AC131" s="13"/>
      <c r="AD131" s="14"/>
      <c r="AE131" s="16" t="str">
        <f aca="false">IF(OR(R131="",S131="",W131=""),"",IF(R131&lt;&gt;S131,"Lectores discordantes",IF(OR(U131="Inválido",W131="No realizada",W131="Pendiente"),"No evaluable",IF(AND(OR(R131="Reactivo",R131="Débil"),W131="Positiva"),"Concordante: reactivo con VPH-AR positiva",IF(AND(R131="No reactivo",W131="Negativa"),"Concordante: no reactivo con VPH-AR negativa",IF(AND(OR(R131="Reactivo",R131="Débil"),W131="Negativa"),"Discordancia: reactivo con VPH-AR negativa","Discordancia: no reactivo con VPH-AR positiva"))))))</f>
        <v/>
      </c>
      <c r="AF131" s="13"/>
    </row>
    <row r="132" customFormat="false" ht="15" hidden="false" customHeight="false" outlineLevel="0" collapsed="false">
      <c r="A132" s="13"/>
      <c r="B132" s="14"/>
      <c r="C132" s="13"/>
      <c r="D132" s="13"/>
      <c r="E132" s="13"/>
      <c r="F132" s="13"/>
      <c r="G132" s="13"/>
      <c r="H132" s="15"/>
      <c r="I132" s="13"/>
      <c r="J132" s="13"/>
      <c r="K132" s="13"/>
      <c r="L132" s="13"/>
      <c r="M132" s="13"/>
      <c r="N132" s="13"/>
      <c r="O132" s="14"/>
      <c r="P132" s="15"/>
      <c r="Q132" s="16" t="str">
        <f aca="false">IF(OR(H132="",P132=""),"",ROUND(MOD(P132-H132,1)*1440,0))</f>
        <v/>
      </c>
      <c r="R132" s="13"/>
      <c r="S132" s="13"/>
      <c r="T132" s="16" t="str">
        <f aca="false">IF(OR(R132="",S132=""),"",IF(R132=S132,"Coinciden","DISCORDANCIA entre lectores"))</f>
        <v/>
      </c>
      <c r="U132" s="13"/>
      <c r="V132" s="13"/>
      <c r="W132" s="13"/>
      <c r="X132" s="13"/>
      <c r="Y132" s="13"/>
      <c r="Z132" s="13"/>
      <c r="AA132" s="13"/>
      <c r="AB132" s="14"/>
      <c r="AC132" s="13"/>
      <c r="AD132" s="14"/>
      <c r="AE132" s="16" t="str">
        <f aca="false">IF(OR(R132="",S132="",W132=""),"",IF(R132&lt;&gt;S132,"Lectores discordantes",IF(OR(U132="Inválido",W132="No realizada",W132="Pendiente"),"No evaluable",IF(AND(OR(R132="Reactivo",R132="Débil"),W132="Positiva"),"Concordante: reactivo con VPH-AR positiva",IF(AND(R132="No reactivo",W132="Negativa"),"Concordante: no reactivo con VPH-AR negativa",IF(AND(OR(R132="Reactivo",R132="Débil"),W132="Negativa"),"Discordancia: reactivo con VPH-AR negativa","Discordancia: no reactivo con VPH-AR positiva"))))))</f>
        <v/>
      </c>
      <c r="AF132" s="13"/>
    </row>
    <row r="133" customFormat="false" ht="15" hidden="false" customHeight="false" outlineLevel="0" collapsed="false">
      <c r="A133" s="13"/>
      <c r="B133" s="14"/>
      <c r="C133" s="13"/>
      <c r="D133" s="13"/>
      <c r="E133" s="13"/>
      <c r="F133" s="13"/>
      <c r="G133" s="13"/>
      <c r="H133" s="15"/>
      <c r="I133" s="13"/>
      <c r="J133" s="13"/>
      <c r="K133" s="13"/>
      <c r="L133" s="13"/>
      <c r="M133" s="13"/>
      <c r="N133" s="13"/>
      <c r="O133" s="14"/>
      <c r="P133" s="15"/>
      <c r="Q133" s="16" t="str">
        <f aca="false">IF(OR(H133="",P133=""),"",ROUND(MOD(P133-H133,1)*1440,0))</f>
        <v/>
      </c>
      <c r="R133" s="13"/>
      <c r="S133" s="13"/>
      <c r="T133" s="16" t="str">
        <f aca="false">IF(OR(R133="",S133=""),"",IF(R133=S133,"Coinciden","DISCORDANCIA entre lectores"))</f>
        <v/>
      </c>
      <c r="U133" s="13"/>
      <c r="V133" s="13"/>
      <c r="W133" s="13"/>
      <c r="X133" s="13"/>
      <c r="Y133" s="13"/>
      <c r="Z133" s="13"/>
      <c r="AA133" s="13"/>
      <c r="AB133" s="14"/>
      <c r="AC133" s="13"/>
      <c r="AD133" s="14"/>
      <c r="AE133" s="16" t="str">
        <f aca="false">IF(OR(R133="",S133="",W133=""),"",IF(R133&lt;&gt;S133,"Lectores discordantes",IF(OR(U133="Inválido",W133="No realizada",W133="Pendiente"),"No evaluable",IF(AND(OR(R133="Reactivo",R133="Débil"),W133="Positiva"),"Concordante: reactivo con VPH-AR positiva",IF(AND(R133="No reactivo",W133="Negativa"),"Concordante: no reactivo con VPH-AR negativa",IF(AND(OR(R133="Reactivo",R133="Débil"),W133="Negativa"),"Discordancia: reactivo con VPH-AR negativa","Discordancia: no reactivo con VPH-AR positiva"))))))</f>
        <v/>
      </c>
      <c r="AF133" s="13"/>
    </row>
    <row r="134" customFormat="false" ht="15" hidden="false" customHeight="false" outlineLevel="0" collapsed="false">
      <c r="A134" s="13"/>
      <c r="B134" s="14"/>
      <c r="C134" s="13"/>
      <c r="D134" s="13"/>
      <c r="E134" s="13"/>
      <c r="F134" s="13"/>
      <c r="G134" s="13"/>
      <c r="H134" s="15"/>
      <c r="I134" s="13"/>
      <c r="J134" s="13"/>
      <c r="K134" s="13"/>
      <c r="L134" s="13"/>
      <c r="M134" s="13"/>
      <c r="N134" s="13"/>
      <c r="O134" s="14"/>
      <c r="P134" s="15"/>
      <c r="Q134" s="16" t="str">
        <f aca="false">IF(OR(H134="",P134=""),"",ROUND(MOD(P134-H134,1)*1440,0))</f>
        <v/>
      </c>
      <c r="R134" s="13"/>
      <c r="S134" s="13"/>
      <c r="T134" s="16" t="str">
        <f aca="false">IF(OR(R134="",S134=""),"",IF(R134=S134,"Coinciden","DISCORDANCIA entre lectores"))</f>
        <v/>
      </c>
      <c r="U134" s="13"/>
      <c r="V134" s="13"/>
      <c r="W134" s="13"/>
      <c r="X134" s="13"/>
      <c r="Y134" s="13"/>
      <c r="Z134" s="13"/>
      <c r="AA134" s="13"/>
      <c r="AB134" s="14"/>
      <c r="AC134" s="13"/>
      <c r="AD134" s="14"/>
      <c r="AE134" s="16" t="str">
        <f aca="false">IF(OR(R134="",S134="",W134=""),"",IF(R134&lt;&gt;S134,"Lectores discordantes",IF(OR(U134="Inválido",W134="No realizada",W134="Pendiente"),"No evaluable",IF(AND(OR(R134="Reactivo",R134="Débil"),W134="Positiva"),"Concordante: reactivo con VPH-AR positiva",IF(AND(R134="No reactivo",W134="Negativa"),"Concordante: no reactivo con VPH-AR negativa",IF(AND(OR(R134="Reactivo",R134="Débil"),W134="Negativa"),"Discordancia: reactivo con VPH-AR negativa","Discordancia: no reactivo con VPH-AR positiva"))))))</f>
        <v/>
      </c>
      <c r="AF134" s="13"/>
    </row>
    <row r="135" customFormat="false" ht="15" hidden="false" customHeight="false" outlineLevel="0" collapsed="false">
      <c r="A135" s="13"/>
      <c r="B135" s="14"/>
      <c r="C135" s="13"/>
      <c r="D135" s="13"/>
      <c r="E135" s="13"/>
      <c r="F135" s="13"/>
      <c r="G135" s="13"/>
      <c r="H135" s="15"/>
      <c r="I135" s="13"/>
      <c r="J135" s="13"/>
      <c r="K135" s="13"/>
      <c r="L135" s="13"/>
      <c r="M135" s="13"/>
      <c r="N135" s="13"/>
      <c r="O135" s="14"/>
      <c r="P135" s="15"/>
      <c r="Q135" s="16" t="str">
        <f aca="false">IF(OR(H135="",P135=""),"",ROUND(MOD(P135-H135,1)*1440,0))</f>
        <v/>
      </c>
      <c r="R135" s="13"/>
      <c r="S135" s="13"/>
      <c r="T135" s="16" t="str">
        <f aca="false">IF(OR(R135="",S135=""),"",IF(R135=S135,"Coinciden","DISCORDANCIA entre lectores"))</f>
        <v/>
      </c>
      <c r="U135" s="13"/>
      <c r="V135" s="13"/>
      <c r="W135" s="13"/>
      <c r="X135" s="13"/>
      <c r="Y135" s="13"/>
      <c r="Z135" s="13"/>
      <c r="AA135" s="13"/>
      <c r="AB135" s="14"/>
      <c r="AC135" s="13"/>
      <c r="AD135" s="14"/>
      <c r="AE135" s="16" t="str">
        <f aca="false">IF(OR(R135="",S135="",W135=""),"",IF(R135&lt;&gt;S135,"Lectores discordantes",IF(OR(U135="Inválido",W135="No realizada",W135="Pendiente"),"No evaluable",IF(AND(OR(R135="Reactivo",R135="Débil"),W135="Positiva"),"Concordante: reactivo con VPH-AR positiva",IF(AND(R135="No reactivo",W135="Negativa"),"Concordante: no reactivo con VPH-AR negativa",IF(AND(OR(R135="Reactivo",R135="Débil"),W135="Negativa"),"Discordancia: reactivo con VPH-AR negativa","Discordancia: no reactivo con VPH-AR positiva"))))))</f>
        <v/>
      </c>
      <c r="AF135" s="13"/>
    </row>
    <row r="136" customFormat="false" ht="15" hidden="false" customHeight="false" outlineLevel="0" collapsed="false">
      <c r="A136" s="13"/>
      <c r="B136" s="14"/>
      <c r="C136" s="13"/>
      <c r="D136" s="13"/>
      <c r="E136" s="13"/>
      <c r="F136" s="13"/>
      <c r="G136" s="13"/>
      <c r="H136" s="15"/>
      <c r="I136" s="13"/>
      <c r="J136" s="13"/>
      <c r="K136" s="13"/>
      <c r="L136" s="13"/>
      <c r="M136" s="13"/>
      <c r="N136" s="13"/>
      <c r="O136" s="14"/>
      <c r="P136" s="15"/>
      <c r="Q136" s="16" t="str">
        <f aca="false">IF(OR(H136="",P136=""),"",ROUND(MOD(P136-H136,1)*1440,0))</f>
        <v/>
      </c>
      <c r="R136" s="13"/>
      <c r="S136" s="13"/>
      <c r="T136" s="16" t="str">
        <f aca="false">IF(OR(R136="",S136=""),"",IF(R136=S136,"Coinciden","DISCORDANCIA entre lectores"))</f>
        <v/>
      </c>
      <c r="U136" s="13"/>
      <c r="V136" s="13"/>
      <c r="W136" s="13"/>
      <c r="X136" s="13"/>
      <c r="Y136" s="13"/>
      <c r="Z136" s="13"/>
      <c r="AA136" s="13"/>
      <c r="AB136" s="14"/>
      <c r="AC136" s="13"/>
      <c r="AD136" s="14"/>
      <c r="AE136" s="16" t="str">
        <f aca="false">IF(OR(R136="",S136="",W136=""),"",IF(R136&lt;&gt;S136,"Lectores discordantes",IF(OR(U136="Inválido",W136="No realizada",W136="Pendiente"),"No evaluable",IF(AND(OR(R136="Reactivo",R136="Débil"),W136="Positiva"),"Concordante: reactivo con VPH-AR positiva",IF(AND(R136="No reactivo",W136="Negativa"),"Concordante: no reactivo con VPH-AR negativa",IF(AND(OR(R136="Reactivo",R136="Débil"),W136="Negativa"),"Discordancia: reactivo con VPH-AR negativa","Discordancia: no reactivo con VPH-AR positiva"))))))</f>
        <v/>
      </c>
      <c r="AF136" s="13"/>
    </row>
    <row r="137" customFormat="false" ht="15" hidden="false" customHeight="false" outlineLevel="0" collapsed="false">
      <c r="A137" s="13"/>
      <c r="B137" s="14"/>
      <c r="C137" s="13"/>
      <c r="D137" s="13"/>
      <c r="E137" s="13"/>
      <c r="F137" s="13"/>
      <c r="G137" s="13"/>
      <c r="H137" s="15"/>
      <c r="I137" s="13"/>
      <c r="J137" s="13"/>
      <c r="K137" s="13"/>
      <c r="L137" s="13"/>
      <c r="M137" s="13"/>
      <c r="N137" s="13"/>
      <c r="O137" s="14"/>
      <c r="P137" s="15"/>
      <c r="Q137" s="16" t="str">
        <f aca="false">IF(OR(H137="",P137=""),"",ROUND(MOD(P137-H137,1)*1440,0))</f>
        <v/>
      </c>
      <c r="R137" s="13"/>
      <c r="S137" s="13"/>
      <c r="T137" s="16" t="str">
        <f aca="false">IF(OR(R137="",S137=""),"",IF(R137=S137,"Coinciden","DISCORDANCIA entre lectores"))</f>
        <v/>
      </c>
      <c r="U137" s="13"/>
      <c r="V137" s="13"/>
      <c r="W137" s="13"/>
      <c r="X137" s="13"/>
      <c r="Y137" s="13"/>
      <c r="Z137" s="13"/>
      <c r="AA137" s="13"/>
      <c r="AB137" s="14"/>
      <c r="AC137" s="13"/>
      <c r="AD137" s="14"/>
      <c r="AE137" s="16" t="str">
        <f aca="false">IF(OR(R137="",S137="",W137=""),"",IF(R137&lt;&gt;S137,"Lectores discordantes",IF(OR(U137="Inválido",W137="No realizada",W137="Pendiente"),"No evaluable",IF(AND(OR(R137="Reactivo",R137="Débil"),W137="Positiva"),"Concordante: reactivo con VPH-AR positiva",IF(AND(R137="No reactivo",W137="Negativa"),"Concordante: no reactivo con VPH-AR negativa",IF(AND(OR(R137="Reactivo",R137="Débil"),W137="Negativa"),"Discordancia: reactivo con VPH-AR negativa","Discordancia: no reactivo con VPH-AR positiva"))))))</f>
        <v/>
      </c>
      <c r="AF137" s="13"/>
    </row>
    <row r="138" customFormat="false" ht="15" hidden="false" customHeight="false" outlineLevel="0" collapsed="false">
      <c r="A138" s="13"/>
      <c r="B138" s="14"/>
      <c r="C138" s="13"/>
      <c r="D138" s="13"/>
      <c r="E138" s="13"/>
      <c r="F138" s="13"/>
      <c r="G138" s="13"/>
      <c r="H138" s="15"/>
      <c r="I138" s="13"/>
      <c r="J138" s="13"/>
      <c r="K138" s="13"/>
      <c r="L138" s="13"/>
      <c r="M138" s="13"/>
      <c r="N138" s="13"/>
      <c r="O138" s="14"/>
      <c r="P138" s="15"/>
      <c r="Q138" s="16" t="str">
        <f aca="false">IF(OR(H138="",P138=""),"",ROUND(MOD(P138-H138,1)*1440,0))</f>
        <v/>
      </c>
      <c r="R138" s="13"/>
      <c r="S138" s="13"/>
      <c r="T138" s="16" t="str">
        <f aca="false">IF(OR(R138="",S138=""),"",IF(R138=S138,"Coinciden","DISCORDANCIA entre lectores"))</f>
        <v/>
      </c>
      <c r="U138" s="13"/>
      <c r="V138" s="13"/>
      <c r="W138" s="13"/>
      <c r="X138" s="13"/>
      <c r="Y138" s="13"/>
      <c r="Z138" s="13"/>
      <c r="AA138" s="13"/>
      <c r="AB138" s="14"/>
      <c r="AC138" s="13"/>
      <c r="AD138" s="14"/>
      <c r="AE138" s="16" t="str">
        <f aca="false">IF(OR(R138="",S138="",W138=""),"",IF(R138&lt;&gt;S138,"Lectores discordantes",IF(OR(U138="Inválido",W138="No realizada",W138="Pendiente"),"No evaluable",IF(AND(OR(R138="Reactivo",R138="Débil"),W138="Positiva"),"Concordante: reactivo con VPH-AR positiva",IF(AND(R138="No reactivo",W138="Negativa"),"Concordante: no reactivo con VPH-AR negativa",IF(AND(OR(R138="Reactivo",R138="Débil"),W138="Negativa"),"Discordancia: reactivo con VPH-AR negativa","Discordancia: no reactivo con VPH-AR positiva"))))))</f>
        <v/>
      </c>
      <c r="AF138" s="13"/>
    </row>
    <row r="139" customFormat="false" ht="15" hidden="false" customHeight="false" outlineLevel="0" collapsed="false">
      <c r="A139" s="13"/>
      <c r="B139" s="14"/>
      <c r="C139" s="13"/>
      <c r="D139" s="13"/>
      <c r="E139" s="13"/>
      <c r="F139" s="13"/>
      <c r="G139" s="13"/>
      <c r="H139" s="15"/>
      <c r="I139" s="13"/>
      <c r="J139" s="13"/>
      <c r="K139" s="13"/>
      <c r="L139" s="13"/>
      <c r="M139" s="13"/>
      <c r="N139" s="13"/>
      <c r="O139" s="14"/>
      <c r="P139" s="15"/>
      <c r="Q139" s="16" t="str">
        <f aca="false">IF(OR(H139="",P139=""),"",ROUND(MOD(P139-H139,1)*1440,0))</f>
        <v/>
      </c>
      <c r="R139" s="13"/>
      <c r="S139" s="13"/>
      <c r="T139" s="16" t="str">
        <f aca="false">IF(OR(R139="",S139=""),"",IF(R139=S139,"Coinciden","DISCORDANCIA entre lectores"))</f>
        <v/>
      </c>
      <c r="U139" s="13"/>
      <c r="V139" s="13"/>
      <c r="W139" s="13"/>
      <c r="X139" s="13"/>
      <c r="Y139" s="13"/>
      <c r="Z139" s="13"/>
      <c r="AA139" s="13"/>
      <c r="AB139" s="14"/>
      <c r="AC139" s="13"/>
      <c r="AD139" s="14"/>
      <c r="AE139" s="16" t="str">
        <f aca="false">IF(OR(R139="",S139="",W139=""),"",IF(R139&lt;&gt;S139,"Lectores discordantes",IF(OR(U139="Inválido",W139="No realizada",W139="Pendiente"),"No evaluable",IF(AND(OR(R139="Reactivo",R139="Débil"),W139="Positiva"),"Concordante: reactivo con VPH-AR positiva",IF(AND(R139="No reactivo",W139="Negativa"),"Concordante: no reactivo con VPH-AR negativa",IF(AND(OR(R139="Reactivo",R139="Débil"),W139="Negativa"),"Discordancia: reactivo con VPH-AR negativa","Discordancia: no reactivo con VPH-AR positiva"))))))</f>
        <v/>
      </c>
      <c r="AF139" s="13"/>
    </row>
    <row r="140" customFormat="false" ht="15" hidden="false" customHeight="false" outlineLevel="0" collapsed="false">
      <c r="A140" s="13"/>
      <c r="B140" s="14"/>
      <c r="C140" s="13"/>
      <c r="D140" s="13"/>
      <c r="E140" s="13"/>
      <c r="F140" s="13"/>
      <c r="G140" s="13"/>
      <c r="H140" s="15"/>
      <c r="I140" s="13"/>
      <c r="J140" s="13"/>
      <c r="K140" s="13"/>
      <c r="L140" s="13"/>
      <c r="M140" s="13"/>
      <c r="N140" s="13"/>
      <c r="O140" s="14"/>
      <c r="P140" s="15"/>
      <c r="Q140" s="16" t="str">
        <f aca="false">IF(OR(H140="",P140=""),"",ROUND(MOD(P140-H140,1)*1440,0))</f>
        <v/>
      </c>
      <c r="R140" s="13"/>
      <c r="S140" s="13"/>
      <c r="T140" s="16" t="str">
        <f aca="false">IF(OR(R140="",S140=""),"",IF(R140=S140,"Coinciden","DISCORDANCIA entre lectores"))</f>
        <v/>
      </c>
      <c r="U140" s="13"/>
      <c r="V140" s="13"/>
      <c r="W140" s="13"/>
      <c r="X140" s="13"/>
      <c r="Y140" s="13"/>
      <c r="Z140" s="13"/>
      <c r="AA140" s="13"/>
      <c r="AB140" s="14"/>
      <c r="AC140" s="13"/>
      <c r="AD140" s="14"/>
      <c r="AE140" s="16" t="str">
        <f aca="false">IF(OR(R140="",S140="",W140=""),"",IF(R140&lt;&gt;S140,"Lectores discordantes",IF(OR(U140="Inválido",W140="No realizada",W140="Pendiente"),"No evaluable",IF(AND(OR(R140="Reactivo",R140="Débil"),W140="Positiva"),"Concordante: reactivo con VPH-AR positiva",IF(AND(R140="No reactivo",W140="Negativa"),"Concordante: no reactivo con VPH-AR negativa",IF(AND(OR(R140="Reactivo",R140="Débil"),W140="Negativa"),"Discordancia: reactivo con VPH-AR negativa","Discordancia: no reactivo con VPH-AR positiva"))))))</f>
        <v/>
      </c>
      <c r="AF140" s="13"/>
    </row>
    <row r="141" customFormat="false" ht="15" hidden="false" customHeight="false" outlineLevel="0" collapsed="false">
      <c r="A141" s="13"/>
      <c r="B141" s="14"/>
      <c r="C141" s="13"/>
      <c r="D141" s="13"/>
      <c r="E141" s="13"/>
      <c r="F141" s="13"/>
      <c r="G141" s="13"/>
      <c r="H141" s="15"/>
      <c r="I141" s="13"/>
      <c r="J141" s="13"/>
      <c r="K141" s="13"/>
      <c r="L141" s="13"/>
      <c r="M141" s="13"/>
      <c r="N141" s="13"/>
      <c r="O141" s="14"/>
      <c r="P141" s="15"/>
      <c r="Q141" s="16" t="str">
        <f aca="false">IF(OR(H141="",P141=""),"",ROUND(MOD(P141-H141,1)*1440,0))</f>
        <v/>
      </c>
      <c r="R141" s="13"/>
      <c r="S141" s="13"/>
      <c r="T141" s="16" t="str">
        <f aca="false">IF(OR(R141="",S141=""),"",IF(R141=S141,"Coinciden","DISCORDANCIA entre lectores"))</f>
        <v/>
      </c>
      <c r="U141" s="13"/>
      <c r="V141" s="13"/>
      <c r="W141" s="13"/>
      <c r="X141" s="13"/>
      <c r="Y141" s="13"/>
      <c r="Z141" s="13"/>
      <c r="AA141" s="13"/>
      <c r="AB141" s="14"/>
      <c r="AC141" s="13"/>
      <c r="AD141" s="14"/>
      <c r="AE141" s="16" t="str">
        <f aca="false">IF(OR(R141="",S141="",W141=""),"",IF(R141&lt;&gt;S141,"Lectores discordantes",IF(OR(U141="Inválido",W141="No realizada",W141="Pendiente"),"No evaluable",IF(AND(OR(R141="Reactivo",R141="Débil"),W141="Positiva"),"Concordante: reactivo con VPH-AR positiva",IF(AND(R141="No reactivo",W141="Negativa"),"Concordante: no reactivo con VPH-AR negativa",IF(AND(OR(R141="Reactivo",R141="Débil"),W141="Negativa"),"Discordancia: reactivo con VPH-AR negativa","Discordancia: no reactivo con VPH-AR positiva"))))))</f>
        <v/>
      </c>
      <c r="AF141" s="13"/>
    </row>
    <row r="142" customFormat="false" ht="15" hidden="false" customHeight="false" outlineLevel="0" collapsed="false">
      <c r="A142" s="13"/>
      <c r="B142" s="14"/>
      <c r="C142" s="13"/>
      <c r="D142" s="13"/>
      <c r="E142" s="13"/>
      <c r="F142" s="13"/>
      <c r="G142" s="13"/>
      <c r="H142" s="15"/>
      <c r="I142" s="13"/>
      <c r="J142" s="13"/>
      <c r="K142" s="13"/>
      <c r="L142" s="13"/>
      <c r="M142" s="13"/>
      <c r="N142" s="13"/>
      <c r="O142" s="14"/>
      <c r="P142" s="15"/>
      <c r="Q142" s="16" t="str">
        <f aca="false">IF(OR(H142="",P142=""),"",ROUND(MOD(P142-H142,1)*1440,0))</f>
        <v/>
      </c>
      <c r="R142" s="13"/>
      <c r="S142" s="13"/>
      <c r="T142" s="16" t="str">
        <f aca="false">IF(OR(R142="",S142=""),"",IF(R142=S142,"Coinciden","DISCORDANCIA entre lectores"))</f>
        <v/>
      </c>
      <c r="U142" s="13"/>
      <c r="V142" s="13"/>
      <c r="W142" s="13"/>
      <c r="X142" s="13"/>
      <c r="Y142" s="13"/>
      <c r="Z142" s="13"/>
      <c r="AA142" s="13"/>
      <c r="AB142" s="14"/>
      <c r="AC142" s="13"/>
      <c r="AD142" s="14"/>
      <c r="AE142" s="16" t="str">
        <f aca="false">IF(OR(R142="",S142="",W142=""),"",IF(R142&lt;&gt;S142,"Lectores discordantes",IF(OR(U142="Inválido",W142="No realizada",W142="Pendiente"),"No evaluable",IF(AND(OR(R142="Reactivo",R142="Débil"),W142="Positiva"),"Concordante: reactivo con VPH-AR positiva",IF(AND(R142="No reactivo",W142="Negativa"),"Concordante: no reactivo con VPH-AR negativa",IF(AND(OR(R142="Reactivo",R142="Débil"),W142="Negativa"),"Discordancia: reactivo con VPH-AR negativa","Discordancia: no reactivo con VPH-AR positiva"))))))</f>
        <v/>
      </c>
      <c r="AF142" s="13"/>
    </row>
    <row r="143" customFormat="false" ht="15" hidden="false" customHeight="false" outlineLevel="0" collapsed="false">
      <c r="A143" s="13"/>
      <c r="B143" s="14"/>
      <c r="C143" s="13"/>
      <c r="D143" s="13"/>
      <c r="E143" s="13"/>
      <c r="F143" s="13"/>
      <c r="G143" s="13"/>
      <c r="H143" s="15"/>
      <c r="I143" s="13"/>
      <c r="J143" s="13"/>
      <c r="K143" s="13"/>
      <c r="L143" s="13"/>
      <c r="M143" s="13"/>
      <c r="N143" s="13"/>
      <c r="O143" s="14"/>
      <c r="P143" s="15"/>
      <c r="Q143" s="16" t="str">
        <f aca="false">IF(OR(H143="",P143=""),"",ROUND(MOD(P143-H143,1)*1440,0))</f>
        <v/>
      </c>
      <c r="R143" s="13"/>
      <c r="S143" s="13"/>
      <c r="T143" s="16" t="str">
        <f aca="false">IF(OR(R143="",S143=""),"",IF(R143=S143,"Coinciden","DISCORDANCIA entre lectores"))</f>
        <v/>
      </c>
      <c r="U143" s="13"/>
      <c r="V143" s="13"/>
      <c r="W143" s="13"/>
      <c r="X143" s="13"/>
      <c r="Y143" s="13"/>
      <c r="Z143" s="13"/>
      <c r="AA143" s="13"/>
      <c r="AB143" s="14"/>
      <c r="AC143" s="13"/>
      <c r="AD143" s="14"/>
      <c r="AE143" s="16" t="str">
        <f aca="false">IF(OR(R143="",S143="",W143=""),"",IF(R143&lt;&gt;S143,"Lectores discordantes",IF(OR(U143="Inválido",W143="No realizada",W143="Pendiente"),"No evaluable",IF(AND(OR(R143="Reactivo",R143="Débil"),W143="Positiva"),"Concordante: reactivo con VPH-AR positiva",IF(AND(R143="No reactivo",W143="Negativa"),"Concordante: no reactivo con VPH-AR negativa",IF(AND(OR(R143="Reactivo",R143="Débil"),W143="Negativa"),"Discordancia: reactivo con VPH-AR negativa","Discordancia: no reactivo con VPH-AR positiva"))))))</f>
        <v/>
      </c>
      <c r="AF143" s="13"/>
    </row>
    <row r="144" customFormat="false" ht="15" hidden="false" customHeight="false" outlineLevel="0" collapsed="false">
      <c r="A144" s="13"/>
      <c r="B144" s="14"/>
      <c r="C144" s="13"/>
      <c r="D144" s="13"/>
      <c r="E144" s="13"/>
      <c r="F144" s="13"/>
      <c r="G144" s="13"/>
      <c r="H144" s="15"/>
      <c r="I144" s="13"/>
      <c r="J144" s="13"/>
      <c r="K144" s="13"/>
      <c r="L144" s="13"/>
      <c r="M144" s="13"/>
      <c r="N144" s="13"/>
      <c r="O144" s="14"/>
      <c r="P144" s="15"/>
      <c r="Q144" s="16" t="str">
        <f aca="false">IF(OR(H144="",P144=""),"",ROUND(MOD(P144-H144,1)*1440,0))</f>
        <v/>
      </c>
      <c r="R144" s="13"/>
      <c r="S144" s="13"/>
      <c r="T144" s="16" t="str">
        <f aca="false">IF(OR(R144="",S144=""),"",IF(R144=S144,"Coinciden","DISCORDANCIA entre lectores"))</f>
        <v/>
      </c>
      <c r="U144" s="13"/>
      <c r="V144" s="13"/>
      <c r="W144" s="13"/>
      <c r="X144" s="13"/>
      <c r="Y144" s="13"/>
      <c r="Z144" s="13"/>
      <c r="AA144" s="13"/>
      <c r="AB144" s="14"/>
      <c r="AC144" s="13"/>
      <c r="AD144" s="14"/>
      <c r="AE144" s="16" t="str">
        <f aca="false">IF(OR(R144="",S144="",W144=""),"",IF(R144&lt;&gt;S144,"Lectores discordantes",IF(OR(U144="Inválido",W144="No realizada",W144="Pendiente"),"No evaluable",IF(AND(OR(R144="Reactivo",R144="Débil"),W144="Positiva"),"Concordante: reactivo con VPH-AR positiva",IF(AND(R144="No reactivo",W144="Negativa"),"Concordante: no reactivo con VPH-AR negativa",IF(AND(OR(R144="Reactivo",R144="Débil"),W144="Negativa"),"Discordancia: reactivo con VPH-AR negativa","Discordancia: no reactivo con VPH-AR positiva"))))))</f>
        <v/>
      </c>
      <c r="AF144" s="13"/>
    </row>
    <row r="145" customFormat="false" ht="15" hidden="false" customHeight="false" outlineLevel="0" collapsed="false">
      <c r="A145" s="13"/>
      <c r="B145" s="14"/>
      <c r="C145" s="13"/>
      <c r="D145" s="13"/>
      <c r="E145" s="13"/>
      <c r="F145" s="13"/>
      <c r="G145" s="13"/>
      <c r="H145" s="15"/>
      <c r="I145" s="13"/>
      <c r="J145" s="13"/>
      <c r="K145" s="13"/>
      <c r="L145" s="13"/>
      <c r="M145" s="13"/>
      <c r="N145" s="13"/>
      <c r="O145" s="14"/>
      <c r="P145" s="15"/>
      <c r="Q145" s="16" t="str">
        <f aca="false">IF(OR(H145="",P145=""),"",ROUND(MOD(P145-H145,1)*1440,0))</f>
        <v/>
      </c>
      <c r="R145" s="13"/>
      <c r="S145" s="13"/>
      <c r="T145" s="16" t="str">
        <f aca="false">IF(OR(R145="",S145=""),"",IF(R145=S145,"Coinciden","DISCORDANCIA entre lectores"))</f>
        <v/>
      </c>
      <c r="U145" s="13"/>
      <c r="V145" s="13"/>
      <c r="W145" s="13"/>
      <c r="X145" s="13"/>
      <c r="Y145" s="13"/>
      <c r="Z145" s="13"/>
      <c r="AA145" s="13"/>
      <c r="AB145" s="14"/>
      <c r="AC145" s="13"/>
      <c r="AD145" s="14"/>
      <c r="AE145" s="16" t="str">
        <f aca="false">IF(OR(R145="",S145="",W145=""),"",IF(R145&lt;&gt;S145,"Lectores discordantes",IF(OR(U145="Inválido",W145="No realizada",W145="Pendiente"),"No evaluable",IF(AND(OR(R145="Reactivo",R145="Débil"),W145="Positiva"),"Concordante: reactivo con VPH-AR positiva",IF(AND(R145="No reactivo",W145="Negativa"),"Concordante: no reactivo con VPH-AR negativa",IF(AND(OR(R145="Reactivo",R145="Débil"),W145="Negativa"),"Discordancia: reactivo con VPH-AR negativa","Discordancia: no reactivo con VPH-AR positiva"))))))</f>
        <v/>
      </c>
      <c r="AF145" s="13"/>
    </row>
    <row r="146" customFormat="false" ht="15" hidden="false" customHeight="false" outlineLevel="0" collapsed="false">
      <c r="A146" s="13"/>
      <c r="B146" s="14"/>
      <c r="C146" s="13"/>
      <c r="D146" s="13"/>
      <c r="E146" s="13"/>
      <c r="F146" s="13"/>
      <c r="G146" s="13"/>
      <c r="H146" s="15"/>
      <c r="I146" s="13"/>
      <c r="J146" s="13"/>
      <c r="K146" s="13"/>
      <c r="L146" s="13"/>
      <c r="M146" s="13"/>
      <c r="N146" s="13"/>
      <c r="O146" s="14"/>
      <c r="P146" s="15"/>
      <c r="Q146" s="16" t="str">
        <f aca="false">IF(OR(H146="",P146=""),"",ROUND(MOD(P146-H146,1)*1440,0))</f>
        <v/>
      </c>
      <c r="R146" s="13"/>
      <c r="S146" s="13"/>
      <c r="T146" s="16" t="str">
        <f aca="false">IF(OR(R146="",S146=""),"",IF(R146=S146,"Coinciden","DISCORDANCIA entre lectores"))</f>
        <v/>
      </c>
      <c r="U146" s="13"/>
      <c r="V146" s="13"/>
      <c r="W146" s="13"/>
      <c r="X146" s="13"/>
      <c r="Y146" s="13"/>
      <c r="Z146" s="13"/>
      <c r="AA146" s="13"/>
      <c r="AB146" s="14"/>
      <c r="AC146" s="13"/>
      <c r="AD146" s="14"/>
      <c r="AE146" s="16" t="str">
        <f aca="false">IF(OR(R146="",S146="",W146=""),"",IF(R146&lt;&gt;S146,"Lectores discordantes",IF(OR(U146="Inválido",W146="No realizada",W146="Pendiente"),"No evaluable",IF(AND(OR(R146="Reactivo",R146="Débil"),W146="Positiva"),"Concordante: reactivo con VPH-AR positiva",IF(AND(R146="No reactivo",W146="Negativa"),"Concordante: no reactivo con VPH-AR negativa",IF(AND(OR(R146="Reactivo",R146="Débil"),W146="Negativa"),"Discordancia: reactivo con VPH-AR negativa","Discordancia: no reactivo con VPH-AR positiva"))))))</f>
        <v/>
      </c>
      <c r="AF146" s="13"/>
    </row>
    <row r="147" customFormat="false" ht="15" hidden="false" customHeight="false" outlineLevel="0" collapsed="false">
      <c r="A147" s="13"/>
      <c r="B147" s="14"/>
      <c r="C147" s="13"/>
      <c r="D147" s="13"/>
      <c r="E147" s="13"/>
      <c r="F147" s="13"/>
      <c r="G147" s="13"/>
      <c r="H147" s="15"/>
      <c r="I147" s="13"/>
      <c r="J147" s="13"/>
      <c r="K147" s="13"/>
      <c r="L147" s="13"/>
      <c r="M147" s="13"/>
      <c r="N147" s="13"/>
      <c r="O147" s="14"/>
      <c r="P147" s="15"/>
      <c r="Q147" s="16" t="str">
        <f aca="false">IF(OR(H147="",P147=""),"",ROUND(MOD(P147-H147,1)*1440,0))</f>
        <v/>
      </c>
      <c r="R147" s="13"/>
      <c r="S147" s="13"/>
      <c r="T147" s="16" t="str">
        <f aca="false">IF(OR(R147="",S147=""),"",IF(R147=S147,"Coinciden","DISCORDANCIA entre lectores"))</f>
        <v/>
      </c>
      <c r="U147" s="13"/>
      <c r="V147" s="13"/>
      <c r="W147" s="13"/>
      <c r="X147" s="13"/>
      <c r="Y147" s="13"/>
      <c r="Z147" s="13"/>
      <c r="AA147" s="13"/>
      <c r="AB147" s="14"/>
      <c r="AC147" s="13"/>
      <c r="AD147" s="14"/>
      <c r="AE147" s="16" t="str">
        <f aca="false">IF(OR(R147="",S147="",W147=""),"",IF(R147&lt;&gt;S147,"Lectores discordantes",IF(OR(U147="Inválido",W147="No realizada",W147="Pendiente"),"No evaluable",IF(AND(OR(R147="Reactivo",R147="Débil"),W147="Positiva"),"Concordante: reactivo con VPH-AR positiva",IF(AND(R147="No reactivo",W147="Negativa"),"Concordante: no reactivo con VPH-AR negativa",IF(AND(OR(R147="Reactivo",R147="Débil"),W147="Negativa"),"Discordancia: reactivo con VPH-AR negativa","Discordancia: no reactivo con VPH-AR positiva"))))))</f>
        <v/>
      </c>
      <c r="AF147" s="13"/>
    </row>
    <row r="148" customFormat="false" ht="15" hidden="false" customHeight="false" outlineLevel="0" collapsed="false">
      <c r="A148" s="13"/>
      <c r="B148" s="14"/>
      <c r="C148" s="13"/>
      <c r="D148" s="13"/>
      <c r="E148" s="13"/>
      <c r="F148" s="13"/>
      <c r="G148" s="13"/>
      <c r="H148" s="15"/>
      <c r="I148" s="13"/>
      <c r="J148" s="13"/>
      <c r="K148" s="13"/>
      <c r="L148" s="13"/>
      <c r="M148" s="13"/>
      <c r="N148" s="13"/>
      <c r="O148" s="14"/>
      <c r="P148" s="15"/>
      <c r="Q148" s="16" t="str">
        <f aca="false">IF(OR(H148="",P148=""),"",ROUND(MOD(P148-H148,1)*1440,0))</f>
        <v/>
      </c>
      <c r="R148" s="13"/>
      <c r="S148" s="13"/>
      <c r="T148" s="16" t="str">
        <f aca="false">IF(OR(R148="",S148=""),"",IF(R148=S148,"Coinciden","DISCORDANCIA entre lectores"))</f>
        <v/>
      </c>
      <c r="U148" s="13"/>
      <c r="V148" s="13"/>
      <c r="W148" s="13"/>
      <c r="X148" s="13"/>
      <c r="Y148" s="13"/>
      <c r="Z148" s="13"/>
      <c r="AA148" s="13"/>
      <c r="AB148" s="14"/>
      <c r="AC148" s="13"/>
      <c r="AD148" s="14"/>
      <c r="AE148" s="16" t="str">
        <f aca="false">IF(OR(R148="",S148="",W148=""),"",IF(R148&lt;&gt;S148,"Lectores discordantes",IF(OR(U148="Inválido",W148="No realizada",W148="Pendiente"),"No evaluable",IF(AND(OR(R148="Reactivo",R148="Débil"),W148="Positiva"),"Concordante: reactivo con VPH-AR positiva",IF(AND(R148="No reactivo",W148="Negativa"),"Concordante: no reactivo con VPH-AR negativa",IF(AND(OR(R148="Reactivo",R148="Débil"),W148="Negativa"),"Discordancia: reactivo con VPH-AR negativa","Discordancia: no reactivo con VPH-AR positiva"))))))</f>
        <v/>
      </c>
      <c r="AF148" s="13"/>
    </row>
    <row r="149" customFormat="false" ht="15" hidden="false" customHeight="false" outlineLevel="0" collapsed="false">
      <c r="A149" s="13"/>
      <c r="B149" s="14"/>
      <c r="C149" s="13"/>
      <c r="D149" s="13"/>
      <c r="E149" s="13"/>
      <c r="F149" s="13"/>
      <c r="G149" s="13"/>
      <c r="H149" s="15"/>
      <c r="I149" s="13"/>
      <c r="J149" s="13"/>
      <c r="K149" s="13"/>
      <c r="L149" s="13"/>
      <c r="M149" s="13"/>
      <c r="N149" s="13"/>
      <c r="O149" s="14"/>
      <c r="P149" s="15"/>
      <c r="Q149" s="16" t="str">
        <f aca="false">IF(OR(H149="",P149=""),"",ROUND(MOD(P149-H149,1)*1440,0))</f>
        <v/>
      </c>
      <c r="R149" s="13"/>
      <c r="S149" s="13"/>
      <c r="T149" s="16" t="str">
        <f aca="false">IF(OR(R149="",S149=""),"",IF(R149=S149,"Coinciden","DISCORDANCIA entre lectores"))</f>
        <v/>
      </c>
      <c r="U149" s="13"/>
      <c r="V149" s="13"/>
      <c r="W149" s="13"/>
      <c r="X149" s="13"/>
      <c r="Y149" s="13"/>
      <c r="Z149" s="13"/>
      <c r="AA149" s="13"/>
      <c r="AB149" s="14"/>
      <c r="AC149" s="13"/>
      <c r="AD149" s="14"/>
      <c r="AE149" s="16" t="str">
        <f aca="false">IF(OR(R149="",S149="",W149=""),"",IF(R149&lt;&gt;S149,"Lectores discordantes",IF(OR(U149="Inválido",W149="No realizada",W149="Pendiente"),"No evaluable",IF(AND(OR(R149="Reactivo",R149="Débil"),W149="Positiva"),"Concordante: reactivo con VPH-AR positiva",IF(AND(R149="No reactivo",W149="Negativa"),"Concordante: no reactivo con VPH-AR negativa",IF(AND(OR(R149="Reactivo",R149="Débil"),W149="Negativa"),"Discordancia: reactivo con VPH-AR negativa","Discordancia: no reactivo con VPH-AR positiva"))))))</f>
        <v/>
      </c>
      <c r="AF149" s="13"/>
    </row>
    <row r="150" customFormat="false" ht="15" hidden="false" customHeight="false" outlineLevel="0" collapsed="false">
      <c r="A150" s="13"/>
      <c r="B150" s="14"/>
      <c r="C150" s="13"/>
      <c r="D150" s="13"/>
      <c r="E150" s="13"/>
      <c r="F150" s="13"/>
      <c r="G150" s="13"/>
      <c r="H150" s="15"/>
      <c r="I150" s="13"/>
      <c r="J150" s="13"/>
      <c r="K150" s="13"/>
      <c r="L150" s="13"/>
      <c r="M150" s="13"/>
      <c r="N150" s="13"/>
      <c r="O150" s="14"/>
      <c r="P150" s="15"/>
      <c r="Q150" s="16" t="str">
        <f aca="false">IF(OR(H150="",P150=""),"",ROUND(MOD(P150-H150,1)*1440,0))</f>
        <v/>
      </c>
      <c r="R150" s="13"/>
      <c r="S150" s="13"/>
      <c r="T150" s="16" t="str">
        <f aca="false">IF(OR(R150="",S150=""),"",IF(R150=S150,"Coinciden","DISCORDANCIA entre lectores"))</f>
        <v/>
      </c>
      <c r="U150" s="13"/>
      <c r="V150" s="13"/>
      <c r="W150" s="13"/>
      <c r="X150" s="13"/>
      <c r="Y150" s="13"/>
      <c r="Z150" s="13"/>
      <c r="AA150" s="13"/>
      <c r="AB150" s="14"/>
      <c r="AC150" s="13"/>
      <c r="AD150" s="14"/>
      <c r="AE150" s="16" t="str">
        <f aca="false">IF(OR(R150="",S150="",W150=""),"",IF(R150&lt;&gt;S150,"Lectores discordantes",IF(OR(U150="Inválido",W150="No realizada",W150="Pendiente"),"No evaluable",IF(AND(OR(R150="Reactivo",R150="Débil"),W150="Positiva"),"Concordante: reactivo con VPH-AR positiva",IF(AND(R150="No reactivo",W150="Negativa"),"Concordante: no reactivo con VPH-AR negativa",IF(AND(OR(R150="Reactivo",R150="Débil"),W150="Negativa"),"Discordancia: reactivo con VPH-AR negativa","Discordancia: no reactivo con VPH-AR positiva"))))))</f>
        <v/>
      </c>
      <c r="AF150" s="13"/>
    </row>
    <row r="151" customFormat="false" ht="15" hidden="false" customHeight="false" outlineLevel="0" collapsed="false">
      <c r="A151" s="13"/>
      <c r="B151" s="14"/>
      <c r="C151" s="13"/>
      <c r="D151" s="13"/>
      <c r="E151" s="13"/>
      <c r="F151" s="13"/>
      <c r="G151" s="13"/>
      <c r="H151" s="15"/>
      <c r="I151" s="13"/>
      <c r="J151" s="13"/>
      <c r="K151" s="13"/>
      <c r="L151" s="13"/>
      <c r="M151" s="13"/>
      <c r="N151" s="13"/>
      <c r="O151" s="14"/>
      <c r="P151" s="15"/>
      <c r="Q151" s="16" t="str">
        <f aca="false">IF(OR(H151="",P151=""),"",ROUND(MOD(P151-H151,1)*1440,0))</f>
        <v/>
      </c>
      <c r="R151" s="13"/>
      <c r="S151" s="13"/>
      <c r="T151" s="16" t="str">
        <f aca="false">IF(OR(R151="",S151=""),"",IF(R151=S151,"Coinciden","DISCORDANCIA entre lectores"))</f>
        <v/>
      </c>
      <c r="U151" s="13"/>
      <c r="V151" s="13"/>
      <c r="W151" s="13"/>
      <c r="X151" s="13"/>
      <c r="Y151" s="13"/>
      <c r="Z151" s="13"/>
      <c r="AA151" s="13"/>
      <c r="AB151" s="14"/>
      <c r="AC151" s="13"/>
      <c r="AD151" s="14"/>
      <c r="AE151" s="16" t="str">
        <f aca="false">IF(OR(R151="",S151="",W151=""),"",IF(R151&lt;&gt;S151,"Lectores discordantes",IF(OR(U151="Inválido",W151="No realizada",W151="Pendiente"),"No evaluable",IF(AND(OR(R151="Reactivo",R151="Débil"),W151="Positiva"),"Concordante: reactivo con VPH-AR positiva",IF(AND(R151="No reactivo",W151="Negativa"),"Concordante: no reactivo con VPH-AR negativa",IF(AND(OR(R151="Reactivo",R151="Débil"),W151="Negativa"),"Discordancia: reactivo con VPH-AR negativa","Discordancia: no reactivo con VPH-AR positiva"))))))</f>
        <v/>
      </c>
      <c r="AF151" s="13"/>
    </row>
    <row r="152" customFormat="false" ht="15" hidden="false" customHeight="false" outlineLevel="0" collapsed="false">
      <c r="A152" s="13"/>
      <c r="B152" s="14"/>
      <c r="C152" s="13"/>
      <c r="D152" s="13"/>
      <c r="E152" s="13"/>
      <c r="F152" s="13"/>
      <c r="G152" s="13"/>
      <c r="H152" s="15"/>
      <c r="I152" s="13"/>
      <c r="J152" s="13"/>
      <c r="K152" s="13"/>
      <c r="L152" s="13"/>
      <c r="M152" s="13"/>
      <c r="N152" s="13"/>
      <c r="O152" s="14"/>
      <c r="P152" s="15"/>
      <c r="Q152" s="16" t="str">
        <f aca="false">IF(OR(H152="",P152=""),"",ROUND(MOD(P152-H152,1)*1440,0))</f>
        <v/>
      </c>
      <c r="R152" s="13"/>
      <c r="S152" s="13"/>
      <c r="T152" s="16" t="str">
        <f aca="false">IF(OR(R152="",S152=""),"",IF(R152=S152,"Coinciden","DISCORDANCIA entre lectores"))</f>
        <v/>
      </c>
      <c r="U152" s="13"/>
      <c r="V152" s="13"/>
      <c r="W152" s="13"/>
      <c r="X152" s="13"/>
      <c r="Y152" s="13"/>
      <c r="Z152" s="13"/>
      <c r="AA152" s="13"/>
      <c r="AB152" s="14"/>
      <c r="AC152" s="13"/>
      <c r="AD152" s="14"/>
      <c r="AE152" s="16" t="str">
        <f aca="false">IF(OR(R152="",S152="",W152=""),"",IF(R152&lt;&gt;S152,"Lectores discordantes",IF(OR(U152="Inválido",W152="No realizada",W152="Pendiente"),"No evaluable",IF(AND(OR(R152="Reactivo",R152="Débil"),W152="Positiva"),"Concordante: reactivo con VPH-AR positiva",IF(AND(R152="No reactivo",W152="Negativa"),"Concordante: no reactivo con VPH-AR negativa",IF(AND(OR(R152="Reactivo",R152="Débil"),W152="Negativa"),"Discordancia: reactivo con VPH-AR negativa","Discordancia: no reactivo con VPH-AR positiva"))))))</f>
        <v/>
      </c>
      <c r="AF152" s="13"/>
    </row>
    <row r="153" customFormat="false" ht="15" hidden="false" customHeight="false" outlineLevel="0" collapsed="false">
      <c r="A153" s="13"/>
      <c r="B153" s="14"/>
      <c r="C153" s="13"/>
      <c r="D153" s="13"/>
      <c r="E153" s="13"/>
      <c r="F153" s="13"/>
      <c r="G153" s="13"/>
      <c r="H153" s="15"/>
      <c r="I153" s="13"/>
      <c r="J153" s="13"/>
      <c r="K153" s="13"/>
      <c r="L153" s="13"/>
      <c r="M153" s="13"/>
      <c r="N153" s="13"/>
      <c r="O153" s="14"/>
      <c r="P153" s="15"/>
      <c r="Q153" s="16" t="str">
        <f aca="false">IF(OR(H153="",P153=""),"",ROUND(MOD(P153-H153,1)*1440,0))</f>
        <v/>
      </c>
      <c r="R153" s="13"/>
      <c r="S153" s="13"/>
      <c r="T153" s="16" t="str">
        <f aca="false">IF(OR(R153="",S153=""),"",IF(R153=S153,"Coinciden","DISCORDANCIA entre lectores"))</f>
        <v/>
      </c>
      <c r="U153" s="13"/>
      <c r="V153" s="13"/>
      <c r="W153" s="13"/>
      <c r="X153" s="13"/>
      <c r="Y153" s="13"/>
      <c r="Z153" s="13"/>
      <c r="AA153" s="13"/>
      <c r="AB153" s="14"/>
      <c r="AC153" s="13"/>
      <c r="AD153" s="14"/>
      <c r="AE153" s="16" t="str">
        <f aca="false">IF(OR(R153="",S153="",W153=""),"",IF(R153&lt;&gt;S153,"Lectores discordantes",IF(OR(U153="Inválido",W153="No realizada",W153="Pendiente"),"No evaluable",IF(AND(OR(R153="Reactivo",R153="Débil"),W153="Positiva"),"Concordante: reactivo con VPH-AR positiva",IF(AND(R153="No reactivo",W153="Negativa"),"Concordante: no reactivo con VPH-AR negativa",IF(AND(OR(R153="Reactivo",R153="Débil"),W153="Negativa"),"Discordancia: reactivo con VPH-AR negativa","Discordancia: no reactivo con VPH-AR positiva"))))))</f>
        <v/>
      </c>
      <c r="AF153" s="13"/>
    </row>
    <row r="154" customFormat="false" ht="15" hidden="false" customHeight="false" outlineLevel="0" collapsed="false">
      <c r="A154" s="13"/>
      <c r="B154" s="14"/>
      <c r="C154" s="13"/>
      <c r="D154" s="13"/>
      <c r="E154" s="13"/>
      <c r="F154" s="13"/>
      <c r="G154" s="13"/>
      <c r="H154" s="15"/>
      <c r="I154" s="13"/>
      <c r="J154" s="13"/>
      <c r="K154" s="13"/>
      <c r="L154" s="13"/>
      <c r="M154" s="13"/>
      <c r="N154" s="13"/>
      <c r="O154" s="14"/>
      <c r="P154" s="15"/>
      <c r="Q154" s="16" t="str">
        <f aca="false">IF(OR(H154="",P154=""),"",ROUND(MOD(P154-H154,1)*1440,0))</f>
        <v/>
      </c>
      <c r="R154" s="13"/>
      <c r="S154" s="13"/>
      <c r="T154" s="16" t="str">
        <f aca="false">IF(OR(R154="",S154=""),"",IF(R154=S154,"Coinciden","DISCORDANCIA entre lectores"))</f>
        <v/>
      </c>
      <c r="U154" s="13"/>
      <c r="V154" s="13"/>
      <c r="W154" s="13"/>
      <c r="X154" s="13"/>
      <c r="Y154" s="13"/>
      <c r="Z154" s="13"/>
      <c r="AA154" s="13"/>
      <c r="AB154" s="14"/>
      <c r="AC154" s="13"/>
      <c r="AD154" s="14"/>
      <c r="AE154" s="16" t="str">
        <f aca="false">IF(OR(R154="",S154="",W154=""),"",IF(R154&lt;&gt;S154,"Lectores discordantes",IF(OR(U154="Inválido",W154="No realizada",W154="Pendiente"),"No evaluable",IF(AND(OR(R154="Reactivo",R154="Débil"),W154="Positiva"),"Concordante: reactivo con VPH-AR positiva",IF(AND(R154="No reactivo",W154="Negativa"),"Concordante: no reactivo con VPH-AR negativa",IF(AND(OR(R154="Reactivo",R154="Débil"),W154="Negativa"),"Discordancia: reactivo con VPH-AR negativa","Discordancia: no reactivo con VPH-AR positiva"))))))</f>
        <v/>
      </c>
      <c r="AF154" s="13"/>
    </row>
    <row r="155" customFormat="false" ht="15" hidden="false" customHeight="false" outlineLevel="0" collapsed="false">
      <c r="A155" s="13"/>
      <c r="B155" s="14"/>
      <c r="C155" s="13"/>
      <c r="D155" s="13"/>
      <c r="E155" s="13"/>
      <c r="F155" s="13"/>
      <c r="G155" s="13"/>
      <c r="H155" s="15"/>
      <c r="I155" s="13"/>
      <c r="J155" s="13"/>
      <c r="K155" s="13"/>
      <c r="L155" s="13"/>
      <c r="M155" s="13"/>
      <c r="N155" s="13"/>
      <c r="O155" s="14"/>
      <c r="P155" s="15"/>
      <c r="Q155" s="16" t="str">
        <f aca="false">IF(OR(H155="",P155=""),"",ROUND(MOD(P155-H155,1)*1440,0))</f>
        <v/>
      </c>
      <c r="R155" s="13"/>
      <c r="S155" s="13"/>
      <c r="T155" s="16" t="str">
        <f aca="false">IF(OR(R155="",S155=""),"",IF(R155=S155,"Coinciden","DISCORDANCIA entre lectores"))</f>
        <v/>
      </c>
      <c r="U155" s="13"/>
      <c r="V155" s="13"/>
      <c r="W155" s="13"/>
      <c r="X155" s="13"/>
      <c r="Y155" s="13"/>
      <c r="Z155" s="13"/>
      <c r="AA155" s="13"/>
      <c r="AB155" s="14"/>
      <c r="AC155" s="13"/>
      <c r="AD155" s="14"/>
      <c r="AE155" s="16" t="str">
        <f aca="false">IF(OR(R155="",S155="",W155=""),"",IF(R155&lt;&gt;S155,"Lectores discordantes",IF(OR(U155="Inválido",W155="No realizada",W155="Pendiente"),"No evaluable",IF(AND(OR(R155="Reactivo",R155="Débil"),W155="Positiva"),"Concordante: reactivo con VPH-AR positiva",IF(AND(R155="No reactivo",W155="Negativa"),"Concordante: no reactivo con VPH-AR negativa",IF(AND(OR(R155="Reactivo",R155="Débil"),W155="Negativa"),"Discordancia: reactivo con VPH-AR negativa","Discordancia: no reactivo con VPH-AR positiva"))))))</f>
        <v/>
      </c>
      <c r="AF155" s="13"/>
    </row>
    <row r="156" customFormat="false" ht="15" hidden="false" customHeight="false" outlineLevel="0" collapsed="false">
      <c r="A156" s="13"/>
      <c r="B156" s="14"/>
      <c r="C156" s="13"/>
      <c r="D156" s="13"/>
      <c r="E156" s="13"/>
      <c r="F156" s="13"/>
      <c r="G156" s="13"/>
      <c r="H156" s="15"/>
      <c r="I156" s="13"/>
      <c r="J156" s="13"/>
      <c r="K156" s="13"/>
      <c r="L156" s="13"/>
      <c r="M156" s="13"/>
      <c r="N156" s="13"/>
      <c r="O156" s="14"/>
      <c r="P156" s="15"/>
      <c r="Q156" s="16" t="str">
        <f aca="false">IF(OR(H156="",P156=""),"",ROUND(MOD(P156-H156,1)*1440,0))</f>
        <v/>
      </c>
      <c r="R156" s="13"/>
      <c r="S156" s="13"/>
      <c r="T156" s="16" t="str">
        <f aca="false">IF(OR(R156="",S156=""),"",IF(R156=S156,"Coinciden","DISCORDANCIA entre lectores"))</f>
        <v/>
      </c>
      <c r="U156" s="13"/>
      <c r="V156" s="13"/>
      <c r="W156" s="13"/>
      <c r="X156" s="13"/>
      <c r="Y156" s="13"/>
      <c r="Z156" s="13"/>
      <c r="AA156" s="13"/>
      <c r="AB156" s="14"/>
      <c r="AC156" s="13"/>
      <c r="AD156" s="14"/>
      <c r="AE156" s="16" t="str">
        <f aca="false">IF(OR(R156="",S156="",W156=""),"",IF(R156&lt;&gt;S156,"Lectores discordantes",IF(OR(U156="Inválido",W156="No realizada",W156="Pendiente"),"No evaluable",IF(AND(OR(R156="Reactivo",R156="Débil"),W156="Positiva"),"Concordante: reactivo con VPH-AR positiva",IF(AND(R156="No reactivo",W156="Negativa"),"Concordante: no reactivo con VPH-AR negativa",IF(AND(OR(R156="Reactivo",R156="Débil"),W156="Negativa"),"Discordancia: reactivo con VPH-AR negativa","Discordancia: no reactivo con VPH-AR positiva"))))))</f>
        <v/>
      </c>
      <c r="AF156" s="13"/>
    </row>
    <row r="157" customFormat="false" ht="15" hidden="false" customHeight="false" outlineLevel="0" collapsed="false">
      <c r="A157" s="13"/>
      <c r="B157" s="14"/>
      <c r="C157" s="13"/>
      <c r="D157" s="13"/>
      <c r="E157" s="13"/>
      <c r="F157" s="13"/>
      <c r="G157" s="13"/>
      <c r="H157" s="15"/>
      <c r="I157" s="13"/>
      <c r="J157" s="13"/>
      <c r="K157" s="13"/>
      <c r="L157" s="13"/>
      <c r="M157" s="13"/>
      <c r="N157" s="13"/>
      <c r="O157" s="14"/>
      <c r="P157" s="15"/>
      <c r="Q157" s="16" t="str">
        <f aca="false">IF(OR(H157="",P157=""),"",ROUND(MOD(P157-H157,1)*1440,0))</f>
        <v/>
      </c>
      <c r="R157" s="13"/>
      <c r="S157" s="13"/>
      <c r="T157" s="16" t="str">
        <f aca="false">IF(OR(R157="",S157=""),"",IF(R157=S157,"Coinciden","DISCORDANCIA entre lectores"))</f>
        <v/>
      </c>
      <c r="U157" s="13"/>
      <c r="V157" s="13"/>
      <c r="W157" s="13"/>
      <c r="X157" s="13"/>
      <c r="Y157" s="13"/>
      <c r="Z157" s="13"/>
      <c r="AA157" s="13"/>
      <c r="AB157" s="14"/>
      <c r="AC157" s="13"/>
      <c r="AD157" s="14"/>
      <c r="AE157" s="16" t="str">
        <f aca="false">IF(OR(R157="",S157="",W157=""),"",IF(R157&lt;&gt;S157,"Lectores discordantes",IF(OR(U157="Inválido",W157="No realizada",W157="Pendiente"),"No evaluable",IF(AND(OR(R157="Reactivo",R157="Débil"),W157="Positiva"),"Concordante: reactivo con VPH-AR positiva",IF(AND(R157="No reactivo",W157="Negativa"),"Concordante: no reactivo con VPH-AR negativa",IF(AND(OR(R157="Reactivo",R157="Débil"),W157="Negativa"),"Discordancia: reactivo con VPH-AR negativa","Discordancia: no reactivo con VPH-AR positiva"))))))</f>
        <v/>
      </c>
      <c r="AF157" s="13"/>
    </row>
    <row r="158" customFormat="false" ht="15" hidden="false" customHeight="false" outlineLevel="0" collapsed="false">
      <c r="A158" s="13"/>
      <c r="B158" s="14"/>
      <c r="C158" s="13"/>
      <c r="D158" s="13"/>
      <c r="E158" s="13"/>
      <c r="F158" s="13"/>
      <c r="G158" s="13"/>
      <c r="H158" s="15"/>
      <c r="I158" s="13"/>
      <c r="J158" s="13"/>
      <c r="K158" s="13"/>
      <c r="L158" s="13"/>
      <c r="M158" s="13"/>
      <c r="N158" s="13"/>
      <c r="O158" s="14"/>
      <c r="P158" s="15"/>
      <c r="Q158" s="16" t="str">
        <f aca="false">IF(OR(H158="",P158=""),"",ROUND(MOD(P158-H158,1)*1440,0))</f>
        <v/>
      </c>
      <c r="R158" s="13"/>
      <c r="S158" s="13"/>
      <c r="T158" s="16" t="str">
        <f aca="false">IF(OR(R158="",S158=""),"",IF(R158=S158,"Coinciden","DISCORDANCIA entre lectores"))</f>
        <v/>
      </c>
      <c r="U158" s="13"/>
      <c r="V158" s="13"/>
      <c r="W158" s="13"/>
      <c r="X158" s="13"/>
      <c r="Y158" s="13"/>
      <c r="Z158" s="13"/>
      <c r="AA158" s="13"/>
      <c r="AB158" s="14"/>
      <c r="AC158" s="13"/>
      <c r="AD158" s="14"/>
      <c r="AE158" s="16" t="str">
        <f aca="false">IF(OR(R158="",S158="",W158=""),"",IF(R158&lt;&gt;S158,"Lectores discordantes",IF(OR(U158="Inválido",W158="No realizada",W158="Pendiente"),"No evaluable",IF(AND(OR(R158="Reactivo",R158="Débil"),W158="Positiva"),"Concordante: reactivo con VPH-AR positiva",IF(AND(R158="No reactivo",W158="Negativa"),"Concordante: no reactivo con VPH-AR negativa",IF(AND(OR(R158="Reactivo",R158="Débil"),W158="Negativa"),"Discordancia: reactivo con VPH-AR negativa","Discordancia: no reactivo con VPH-AR positiva"))))))</f>
        <v/>
      </c>
      <c r="AF158" s="13"/>
    </row>
    <row r="159" customFormat="false" ht="15" hidden="false" customHeight="false" outlineLevel="0" collapsed="false">
      <c r="A159" s="13"/>
      <c r="B159" s="14"/>
      <c r="C159" s="13"/>
      <c r="D159" s="13"/>
      <c r="E159" s="13"/>
      <c r="F159" s="13"/>
      <c r="G159" s="13"/>
      <c r="H159" s="15"/>
      <c r="I159" s="13"/>
      <c r="J159" s="13"/>
      <c r="K159" s="13"/>
      <c r="L159" s="13"/>
      <c r="M159" s="13"/>
      <c r="N159" s="13"/>
      <c r="O159" s="14"/>
      <c r="P159" s="15"/>
      <c r="Q159" s="16" t="str">
        <f aca="false">IF(OR(H159="",P159=""),"",ROUND(MOD(P159-H159,1)*1440,0))</f>
        <v/>
      </c>
      <c r="R159" s="13"/>
      <c r="S159" s="13"/>
      <c r="T159" s="16" t="str">
        <f aca="false">IF(OR(R159="",S159=""),"",IF(R159=S159,"Coinciden","DISCORDANCIA entre lectores"))</f>
        <v/>
      </c>
      <c r="U159" s="13"/>
      <c r="V159" s="13"/>
      <c r="W159" s="13"/>
      <c r="X159" s="13"/>
      <c r="Y159" s="13"/>
      <c r="Z159" s="13"/>
      <c r="AA159" s="13"/>
      <c r="AB159" s="14"/>
      <c r="AC159" s="13"/>
      <c r="AD159" s="14"/>
      <c r="AE159" s="16" t="str">
        <f aca="false">IF(OR(R159="",S159="",W159=""),"",IF(R159&lt;&gt;S159,"Lectores discordantes",IF(OR(U159="Inválido",W159="No realizada",W159="Pendiente"),"No evaluable",IF(AND(OR(R159="Reactivo",R159="Débil"),W159="Positiva"),"Concordante: reactivo con VPH-AR positiva",IF(AND(R159="No reactivo",W159="Negativa"),"Concordante: no reactivo con VPH-AR negativa",IF(AND(OR(R159="Reactivo",R159="Débil"),W159="Negativa"),"Discordancia: reactivo con VPH-AR negativa","Discordancia: no reactivo con VPH-AR positiva"))))))</f>
        <v/>
      </c>
      <c r="AF159" s="13"/>
    </row>
    <row r="160" customFormat="false" ht="15" hidden="false" customHeight="false" outlineLevel="0" collapsed="false">
      <c r="A160" s="13"/>
      <c r="B160" s="14"/>
      <c r="C160" s="13"/>
      <c r="D160" s="13"/>
      <c r="E160" s="13"/>
      <c r="F160" s="13"/>
      <c r="G160" s="13"/>
      <c r="H160" s="15"/>
      <c r="I160" s="13"/>
      <c r="J160" s="13"/>
      <c r="K160" s="13"/>
      <c r="L160" s="13"/>
      <c r="M160" s="13"/>
      <c r="N160" s="13"/>
      <c r="O160" s="14"/>
      <c r="P160" s="15"/>
      <c r="Q160" s="16" t="str">
        <f aca="false">IF(OR(H160="",P160=""),"",ROUND(MOD(P160-H160,1)*1440,0))</f>
        <v/>
      </c>
      <c r="R160" s="13"/>
      <c r="S160" s="13"/>
      <c r="T160" s="16" t="str">
        <f aca="false">IF(OR(R160="",S160=""),"",IF(R160=S160,"Coinciden","DISCORDANCIA entre lectores"))</f>
        <v/>
      </c>
      <c r="U160" s="13"/>
      <c r="V160" s="13"/>
      <c r="W160" s="13"/>
      <c r="X160" s="13"/>
      <c r="Y160" s="13"/>
      <c r="Z160" s="13"/>
      <c r="AA160" s="13"/>
      <c r="AB160" s="14"/>
      <c r="AC160" s="13"/>
      <c r="AD160" s="14"/>
      <c r="AE160" s="16" t="str">
        <f aca="false">IF(OR(R160="",S160="",W160=""),"",IF(R160&lt;&gt;S160,"Lectores discordantes",IF(OR(U160="Inválido",W160="No realizada",W160="Pendiente"),"No evaluable",IF(AND(OR(R160="Reactivo",R160="Débil"),W160="Positiva"),"Concordante: reactivo con VPH-AR positiva",IF(AND(R160="No reactivo",W160="Negativa"),"Concordante: no reactivo con VPH-AR negativa",IF(AND(OR(R160="Reactivo",R160="Débil"),W160="Negativa"),"Discordancia: reactivo con VPH-AR negativa","Discordancia: no reactivo con VPH-AR positiva"))))))</f>
        <v/>
      </c>
      <c r="AF160" s="13"/>
    </row>
    <row r="161" customFormat="false" ht="15" hidden="false" customHeight="false" outlineLevel="0" collapsed="false">
      <c r="A161" s="13"/>
      <c r="B161" s="14"/>
      <c r="C161" s="13"/>
      <c r="D161" s="13"/>
      <c r="E161" s="13"/>
      <c r="F161" s="13"/>
      <c r="G161" s="13"/>
      <c r="H161" s="15"/>
      <c r="I161" s="13"/>
      <c r="J161" s="13"/>
      <c r="K161" s="13"/>
      <c r="L161" s="13"/>
      <c r="M161" s="13"/>
      <c r="N161" s="13"/>
      <c r="O161" s="14"/>
      <c r="P161" s="15"/>
      <c r="Q161" s="16" t="str">
        <f aca="false">IF(OR(H161="",P161=""),"",ROUND(MOD(P161-H161,1)*1440,0))</f>
        <v/>
      </c>
      <c r="R161" s="13"/>
      <c r="S161" s="13"/>
      <c r="T161" s="16" t="str">
        <f aca="false">IF(OR(R161="",S161=""),"",IF(R161=S161,"Coinciden","DISCORDANCIA entre lectores"))</f>
        <v/>
      </c>
      <c r="U161" s="13"/>
      <c r="V161" s="13"/>
      <c r="W161" s="13"/>
      <c r="X161" s="13"/>
      <c r="Y161" s="13"/>
      <c r="Z161" s="13"/>
      <c r="AA161" s="13"/>
      <c r="AB161" s="14"/>
      <c r="AC161" s="13"/>
      <c r="AD161" s="14"/>
      <c r="AE161" s="16" t="str">
        <f aca="false">IF(OR(R161="",S161="",W161=""),"",IF(R161&lt;&gt;S161,"Lectores discordantes",IF(OR(U161="Inválido",W161="No realizada",W161="Pendiente"),"No evaluable",IF(AND(OR(R161="Reactivo",R161="Débil"),W161="Positiva"),"Concordante: reactivo con VPH-AR positiva",IF(AND(R161="No reactivo",W161="Negativa"),"Concordante: no reactivo con VPH-AR negativa",IF(AND(OR(R161="Reactivo",R161="Débil"),W161="Negativa"),"Discordancia: reactivo con VPH-AR negativa","Discordancia: no reactivo con VPH-AR positiva"))))))</f>
        <v/>
      </c>
      <c r="AF161" s="13"/>
    </row>
    <row r="162" customFormat="false" ht="15" hidden="false" customHeight="false" outlineLevel="0" collapsed="false">
      <c r="A162" s="13"/>
      <c r="B162" s="14"/>
      <c r="C162" s="13"/>
      <c r="D162" s="13"/>
      <c r="E162" s="13"/>
      <c r="F162" s="13"/>
      <c r="G162" s="13"/>
      <c r="H162" s="15"/>
      <c r="I162" s="13"/>
      <c r="J162" s="13"/>
      <c r="K162" s="13"/>
      <c r="L162" s="13"/>
      <c r="M162" s="13"/>
      <c r="N162" s="13"/>
      <c r="O162" s="14"/>
      <c r="P162" s="15"/>
      <c r="Q162" s="16" t="str">
        <f aca="false">IF(OR(H162="",P162=""),"",ROUND(MOD(P162-H162,1)*1440,0))</f>
        <v/>
      </c>
      <c r="R162" s="13"/>
      <c r="S162" s="13"/>
      <c r="T162" s="16" t="str">
        <f aca="false">IF(OR(R162="",S162=""),"",IF(R162=S162,"Coinciden","DISCORDANCIA entre lectores"))</f>
        <v/>
      </c>
      <c r="U162" s="13"/>
      <c r="V162" s="13"/>
      <c r="W162" s="13"/>
      <c r="X162" s="13"/>
      <c r="Y162" s="13"/>
      <c r="Z162" s="13"/>
      <c r="AA162" s="13"/>
      <c r="AB162" s="14"/>
      <c r="AC162" s="13"/>
      <c r="AD162" s="14"/>
      <c r="AE162" s="16" t="str">
        <f aca="false">IF(OR(R162="",S162="",W162=""),"",IF(R162&lt;&gt;S162,"Lectores discordantes",IF(OR(U162="Inválido",W162="No realizada",W162="Pendiente"),"No evaluable",IF(AND(OR(R162="Reactivo",R162="Débil"),W162="Positiva"),"Concordante: reactivo con VPH-AR positiva",IF(AND(R162="No reactivo",W162="Negativa"),"Concordante: no reactivo con VPH-AR negativa",IF(AND(OR(R162="Reactivo",R162="Débil"),W162="Negativa"),"Discordancia: reactivo con VPH-AR negativa","Discordancia: no reactivo con VPH-AR positiva"))))))</f>
        <v/>
      </c>
      <c r="AF162" s="13"/>
    </row>
    <row r="163" customFormat="false" ht="15" hidden="false" customHeight="false" outlineLevel="0" collapsed="false">
      <c r="A163" s="13"/>
      <c r="B163" s="14"/>
      <c r="C163" s="13"/>
      <c r="D163" s="13"/>
      <c r="E163" s="13"/>
      <c r="F163" s="13"/>
      <c r="G163" s="13"/>
      <c r="H163" s="15"/>
      <c r="I163" s="13"/>
      <c r="J163" s="13"/>
      <c r="K163" s="13"/>
      <c r="L163" s="13"/>
      <c r="M163" s="13"/>
      <c r="N163" s="13"/>
      <c r="O163" s="14"/>
      <c r="P163" s="15"/>
      <c r="Q163" s="16" t="str">
        <f aca="false">IF(OR(H163="",P163=""),"",ROUND(MOD(P163-H163,1)*1440,0))</f>
        <v/>
      </c>
      <c r="R163" s="13"/>
      <c r="S163" s="13"/>
      <c r="T163" s="16" t="str">
        <f aca="false">IF(OR(R163="",S163=""),"",IF(R163=S163,"Coinciden","DISCORDANCIA entre lectores"))</f>
        <v/>
      </c>
      <c r="U163" s="13"/>
      <c r="V163" s="13"/>
      <c r="W163" s="13"/>
      <c r="X163" s="13"/>
      <c r="Y163" s="13"/>
      <c r="Z163" s="13"/>
      <c r="AA163" s="13"/>
      <c r="AB163" s="14"/>
      <c r="AC163" s="13"/>
      <c r="AD163" s="14"/>
      <c r="AE163" s="16" t="str">
        <f aca="false">IF(OR(R163="",S163="",W163=""),"",IF(R163&lt;&gt;S163,"Lectores discordantes",IF(OR(U163="Inválido",W163="No realizada",W163="Pendiente"),"No evaluable",IF(AND(OR(R163="Reactivo",R163="Débil"),W163="Positiva"),"Concordante: reactivo con VPH-AR positiva",IF(AND(R163="No reactivo",W163="Negativa"),"Concordante: no reactivo con VPH-AR negativa",IF(AND(OR(R163="Reactivo",R163="Débil"),W163="Negativa"),"Discordancia: reactivo con VPH-AR negativa","Discordancia: no reactivo con VPH-AR positiva"))))))</f>
        <v/>
      </c>
      <c r="AF163" s="13"/>
    </row>
    <row r="164" customFormat="false" ht="15" hidden="false" customHeight="false" outlineLevel="0" collapsed="false">
      <c r="A164" s="13"/>
      <c r="B164" s="14"/>
      <c r="C164" s="13"/>
      <c r="D164" s="13"/>
      <c r="E164" s="13"/>
      <c r="F164" s="13"/>
      <c r="G164" s="13"/>
      <c r="H164" s="15"/>
      <c r="I164" s="13"/>
      <c r="J164" s="13"/>
      <c r="K164" s="13"/>
      <c r="L164" s="13"/>
      <c r="M164" s="13"/>
      <c r="N164" s="13"/>
      <c r="O164" s="14"/>
      <c r="P164" s="15"/>
      <c r="Q164" s="16" t="str">
        <f aca="false">IF(OR(H164="",P164=""),"",ROUND(MOD(P164-H164,1)*1440,0))</f>
        <v/>
      </c>
      <c r="R164" s="13"/>
      <c r="S164" s="13"/>
      <c r="T164" s="16" t="str">
        <f aca="false">IF(OR(R164="",S164=""),"",IF(R164=S164,"Coinciden","DISCORDANCIA entre lectores"))</f>
        <v/>
      </c>
      <c r="U164" s="13"/>
      <c r="V164" s="13"/>
      <c r="W164" s="13"/>
      <c r="X164" s="13"/>
      <c r="Y164" s="13"/>
      <c r="Z164" s="13"/>
      <c r="AA164" s="13"/>
      <c r="AB164" s="14"/>
      <c r="AC164" s="13"/>
      <c r="AD164" s="14"/>
      <c r="AE164" s="16" t="str">
        <f aca="false">IF(OR(R164="",S164="",W164=""),"",IF(R164&lt;&gt;S164,"Lectores discordantes",IF(OR(U164="Inválido",W164="No realizada",W164="Pendiente"),"No evaluable",IF(AND(OR(R164="Reactivo",R164="Débil"),W164="Positiva"),"Concordante: reactivo con VPH-AR positiva",IF(AND(R164="No reactivo",W164="Negativa"),"Concordante: no reactivo con VPH-AR negativa",IF(AND(OR(R164="Reactivo",R164="Débil"),W164="Negativa"),"Discordancia: reactivo con VPH-AR negativa","Discordancia: no reactivo con VPH-AR positiva"))))))</f>
        <v/>
      </c>
      <c r="AF164" s="13"/>
    </row>
    <row r="165" customFormat="false" ht="15" hidden="false" customHeight="false" outlineLevel="0" collapsed="false">
      <c r="A165" s="13"/>
      <c r="B165" s="14"/>
      <c r="C165" s="13"/>
      <c r="D165" s="13"/>
      <c r="E165" s="13"/>
      <c r="F165" s="13"/>
      <c r="G165" s="13"/>
      <c r="H165" s="15"/>
      <c r="I165" s="13"/>
      <c r="J165" s="13"/>
      <c r="K165" s="13"/>
      <c r="L165" s="13"/>
      <c r="M165" s="13"/>
      <c r="N165" s="13"/>
      <c r="O165" s="14"/>
      <c r="P165" s="15"/>
      <c r="Q165" s="16" t="str">
        <f aca="false">IF(OR(H165="",P165=""),"",ROUND(MOD(P165-H165,1)*1440,0))</f>
        <v/>
      </c>
      <c r="R165" s="13"/>
      <c r="S165" s="13"/>
      <c r="T165" s="16" t="str">
        <f aca="false">IF(OR(R165="",S165=""),"",IF(R165=S165,"Coinciden","DISCORDANCIA entre lectores"))</f>
        <v/>
      </c>
      <c r="U165" s="13"/>
      <c r="V165" s="13"/>
      <c r="W165" s="13"/>
      <c r="X165" s="13"/>
      <c r="Y165" s="13"/>
      <c r="Z165" s="13"/>
      <c r="AA165" s="13"/>
      <c r="AB165" s="14"/>
      <c r="AC165" s="13"/>
      <c r="AD165" s="14"/>
      <c r="AE165" s="16" t="str">
        <f aca="false">IF(OR(R165="",S165="",W165=""),"",IF(R165&lt;&gt;S165,"Lectores discordantes",IF(OR(U165="Inválido",W165="No realizada",W165="Pendiente"),"No evaluable",IF(AND(OR(R165="Reactivo",R165="Débil"),W165="Positiva"),"Concordante: reactivo con VPH-AR positiva",IF(AND(R165="No reactivo",W165="Negativa"),"Concordante: no reactivo con VPH-AR negativa",IF(AND(OR(R165="Reactivo",R165="Débil"),W165="Negativa"),"Discordancia: reactivo con VPH-AR negativa","Discordancia: no reactivo con VPH-AR positiva"))))))</f>
        <v/>
      </c>
      <c r="AF165" s="13"/>
    </row>
    <row r="166" customFormat="false" ht="15" hidden="false" customHeight="false" outlineLevel="0" collapsed="false">
      <c r="A166" s="13"/>
      <c r="B166" s="14"/>
      <c r="C166" s="13"/>
      <c r="D166" s="13"/>
      <c r="E166" s="13"/>
      <c r="F166" s="13"/>
      <c r="G166" s="13"/>
      <c r="H166" s="15"/>
      <c r="I166" s="13"/>
      <c r="J166" s="13"/>
      <c r="K166" s="13"/>
      <c r="L166" s="13"/>
      <c r="M166" s="13"/>
      <c r="N166" s="13"/>
      <c r="O166" s="14"/>
      <c r="P166" s="15"/>
      <c r="Q166" s="16" t="str">
        <f aca="false">IF(OR(H166="",P166=""),"",ROUND(MOD(P166-H166,1)*1440,0))</f>
        <v/>
      </c>
      <c r="R166" s="13"/>
      <c r="S166" s="13"/>
      <c r="T166" s="16" t="str">
        <f aca="false">IF(OR(R166="",S166=""),"",IF(R166=S166,"Coinciden","DISCORDANCIA entre lectores"))</f>
        <v/>
      </c>
      <c r="U166" s="13"/>
      <c r="V166" s="13"/>
      <c r="W166" s="13"/>
      <c r="X166" s="13"/>
      <c r="Y166" s="13"/>
      <c r="Z166" s="13"/>
      <c r="AA166" s="13"/>
      <c r="AB166" s="14"/>
      <c r="AC166" s="13"/>
      <c r="AD166" s="14"/>
      <c r="AE166" s="16" t="str">
        <f aca="false">IF(OR(R166="",S166="",W166=""),"",IF(R166&lt;&gt;S166,"Lectores discordantes",IF(OR(U166="Inválido",W166="No realizada",W166="Pendiente"),"No evaluable",IF(AND(OR(R166="Reactivo",R166="Débil"),W166="Positiva"),"Concordante: reactivo con VPH-AR positiva",IF(AND(R166="No reactivo",W166="Negativa"),"Concordante: no reactivo con VPH-AR negativa",IF(AND(OR(R166="Reactivo",R166="Débil"),W166="Negativa"),"Discordancia: reactivo con VPH-AR negativa","Discordancia: no reactivo con VPH-AR positiva"))))))</f>
        <v/>
      </c>
      <c r="AF166" s="13"/>
    </row>
    <row r="167" customFormat="false" ht="15" hidden="false" customHeight="false" outlineLevel="0" collapsed="false">
      <c r="A167" s="13"/>
      <c r="B167" s="14"/>
      <c r="C167" s="13"/>
      <c r="D167" s="13"/>
      <c r="E167" s="13"/>
      <c r="F167" s="13"/>
      <c r="G167" s="13"/>
      <c r="H167" s="15"/>
      <c r="I167" s="13"/>
      <c r="J167" s="13"/>
      <c r="K167" s="13"/>
      <c r="L167" s="13"/>
      <c r="M167" s="13"/>
      <c r="N167" s="13"/>
      <c r="O167" s="14"/>
      <c r="P167" s="15"/>
      <c r="Q167" s="16" t="str">
        <f aca="false">IF(OR(H167="",P167=""),"",ROUND(MOD(P167-H167,1)*1440,0))</f>
        <v/>
      </c>
      <c r="R167" s="13"/>
      <c r="S167" s="13"/>
      <c r="T167" s="16" t="str">
        <f aca="false">IF(OR(R167="",S167=""),"",IF(R167=S167,"Coinciden","DISCORDANCIA entre lectores"))</f>
        <v/>
      </c>
      <c r="U167" s="13"/>
      <c r="V167" s="13"/>
      <c r="W167" s="13"/>
      <c r="X167" s="13"/>
      <c r="Y167" s="13"/>
      <c r="Z167" s="13"/>
      <c r="AA167" s="13"/>
      <c r="AB167" s="14"/>
      <c r="AC167" s="13"/>
      <c r="AD167" s="14"/>
      <c r="AE167" s="16" t="str">
        <f aca="false">IF(OR(R167="",S167="",W167=""),"",IF(R167&lt;&gt;S167,"Lectores discordantes",IF(OR(U167="Inválido",W167="No realizada",W167="Pendiente"),"No evaluable",IF(AND(OR(R167="Reactivo",R167="Débil"),W167="Positiva"),"Concordante: reactivo con VPH-AR positiva",IF(AND(R167="No reactivo",W167="Negativa"),"Concordante: no reactivo con VPH-AR negativa",IF(AND(OR(R167="Reactivo",R167="Débil"),W167="Negativa"),"Discordancia: reactivo con VPH-AR negativa","Discordancia: no reactivo con VPH-AR positiva"))))))</f>
        <v/>
      </c>
      <c r="AF167" s="13"/>
    </row>
    <row r="168" customFormat="false" ht="15" hidden="false" customHeight="false" outlineLevel="0" collapsed="false">
      <c r="A168" s="13"/>
      <c r="B168" s="14"/>
      <c r="C168" s="13"/>
      <c r="D168" s="13"/>
      <c r="E168" s="13"/>
      <c r="F168" s="13"/>
      <c r="G168" s="13"/>
      <c r="H168" s="15"/>
      <c r="I168" s="13"/>
      <c r="J168" s="13"/>
      <c r="K168" s="13"/>
      <c r="L168" s="13"/>
      <c r="M168" s="13"/>
      <c r="N168" s="13"/>
      <c r="O168" s="14"/>
      <c r="P168" s="15"/>
      <c r="Q168" s="16" t="str">
        <f aca="false">IF(OR(H168="",P168=""),"",ROUND(MOD(P168-H168,1)*1440,0))</f>
        <v/>
      </c>
      <c r="R168" s="13"/>
      <c r="S168" s="13"/>
      <c r="T168" s="16" t="str">
        <f aca="false">IF(OR(R168="",S168=""),"",IF(R168=S168,"Coinciden","DISCORDANCIA entre lectores"))</f>
        <v/>
      </c>
      <c r="U168" s="13"/>
      <c r="V168" s="13"/>
      <c r="W168" s="13"/>
      <c r="X168" s="13"/>
      <c r="Y168" s="13"/>
      <c r="Z168" s="13"/>
      <c r="AA168" s="13"/>
      <c r="AB168" s="14"/>
      <c r="AC168" s="13"/>
      <c r="AD168" s="14"/>
      <c r="AE168" s="16" t="str">
        <f aca="false">IF(OR(R168="",S168="",W168=""),"",IF(R168&lt;&gt;S168,"Lectores discordantes",IF(OR(U168="Inválido",W168="No realizada",W168="Pendiente"),"No evaluable",IF(AND(OR(R168="Reactivo",R168="Débil"),W168="Positiva"),"Concordante: reactivo con VPH-AR positiva",IF(AND(R168="No reactivo",W168="Negativa"),"Concordante: no reactivo con VPH-AR negativa",IF(AND(OR(R168="Reactivo",R168="Débil"),W168="Negativa"),"Discordancia: reactivo con VPH-AR negativa","Discordancia: no reactivo con VPH-AR positiva"))))))</f>
        <v/>
      </c>
      <c r="AF168" s="13"/>
    </row>
    <row r="169" customFormat="false" ht="15" hidden="false" customHeight="false" outlineLevel="0" collapsed="false">
      <c r="A169" s="13"/>
      <c r="B169" s="14"/>
      <c r="C169" s="13"/>
      <c r="D169" s="13"/>
      <c r="E169" s="13"/>
      <c r="F169" s="13"/>
      <c r="G169" s="13"/>
      <c r="H169" s="15"/>
      <c r="I169" s="13"/>
      <c r="J169" s="13"/>
      <c r="K169" s="13"/>
      <c r="L169" s="13"/>
      <c r="M169" s="13"/>
      <c r="N169" s="13"/>
      <c r="O169" s="14"/>
      <c r="P169" s="15"/>
      <c r="Q169" s="16" t="str">
        <f aca="false">IF(OR(H169="",P169=""),"",ROUND(MOD(P169-H169,1)*1440,0))</f>
        <v/>
      </c>
      <c r="R169" s="13"/>
      <c r="S169" s="13"/>
      <c r="T169" s="16" t="str">
        <f aca="false">IF(OR(R169="",S169=""),"",IF(R169=S169,"Coinciden","DISCORDANCIA entre lectores"))</f>
        <v/>
      </c>
      <c r="U169" s="13"/>
      <c r="V169" s="13"/>
      <c r="W169" s="13"/>
      <c r="X169" s="13"/>
      <c r="Y169" s="13"/>
      <c r="Z169" s="13"/>
      <c r="AA169" s="13"/>
      <c r="AB169" s="14"/>
      <c r="AC169" s="13"/>
      <c r="AD169" s="14"/>
      <c r="AE169" s="16" t="str">
        <f aca="false">IF(OR(R169="",S169="",W169=""),"",IF(R169&lt;&gt;S169,"Lectores discordantes",IF(OR(U169="Inválido",W169="No realizada",W169="Pendiente"),"No evaluable",IF(AND(OR(R169="Reactivo",R169="Débil"),W169="Positiva"),"Concordante: reactivo con VPH-AR positiva",IF(AND(R169="No reactivo",W169="Negativa"),"Concordante: no reactivo con VPH-AR negativa",IF(AND(OR(R169="Reactivo",R169="Débil"),W169="Negativa"),"Discordancia: reactivo con VPH-AR negativa","Discordancia: no reactivo con VPH-AR positiva"))))))</f>
        <v/>
      </c>
      <c r="AF169" s="13"/>
    </row>
    <row r="170" customFormat="false" ht="15" hidden="false" customHeight="false" outlineLevel="0" collapsed="false">
      <c r="A170" s="13"/>
      <c r="B170" s="14"/>
      <c r="C170" s="13"/>
      <c r="D170" s="13"/>
      <c r="E170" s="13"/>
      <c r="F170" s="13"/>
      <c r="G170" s="13"/>
      <c r="H170" s="15"/>
      <c r="I170" s="13"/>
      <c r="J170" s="13"/>
      <c r="K170" s="13"/>
      <c r="L170" s="13"/>
      <c r="M170" s="13"/>
      <c r="N170" s="13"/>
      <c r="O170" s="14"/>
      <c r="P170" s="15"/>
      <c r="Q170" s="16" t="str">
        <f aca="false">IF(OR(H170="",P170=""),"",ROUND(MOD(P170-H170,1)*1440,0))</f>
        <v/>
      </c>
      <c r="R170" s="13"/>
      <c r="S170" s="13"/>
      <c r="T170" s="16" t="str">
        <f aca="false">IF(OR(R170="",S170=""),"",IF(R170=S170,"Coinciden","DISCORDANCIA entre lectores"))</f>
        <v/>
      </c>
      <c r="U170" s="13"/>
      <c r="V170" s="13"/>
      <c r="W170" s="13"/>
      <c r="X170" s="13"/>
      <c r="Y170" s="13"/>
      <c r="Z170" s="13"/>
      <c r="AA170" s="13"/>
      <c r="AB170" s="14"/>
      <c r="AC170" s="13"/>
      <c r="AD170" s="14"/>
      <c r="AE170" s="16" t="str">
        <f aca="false">IF(OR(R170="",S170="",W170=""),"",IF(R170&lt;&gt;S170,"Lectores discordantes",IF(OR(U170="Inválido",W170="No realizada",W170="Pendiente"),"No evaluable",IF(AND(OR(R170="Reactivo",R170="Débil"),W170="Positiva"),"Concordante: reactivo con VPH-AR positiva",IF(AND(R170="No reactivo",W170="Negativa"),"Concordante: no reactivo con VPH-AR negativa",IF(AND(OR(R170="Reactivo",R170="Débil"),W170="Negativa"),"Discordancia: reactivo con VPH-AR negativa","Discordancia: no reactivo con VPH-AR positiva"))))))</f>
        <v/>
      </c>
      <c r="AF170" s="13"/>
    </row>
    <row r="171" customFormat="false" ht="15" hidden="false" customHeight="false" outlineLevel="0" collapsed="false">
      <c r="A171" s="13"/>
      <c r="B171" s="14"/>
      <c r="C171" s="13"/>
      <c r="D171" s="13"/>
      <c r="E171" s="13"/>
      <c r="F171" s="13"/>
      <c r="G171" s="13"/>
      <c r="H171" s="15"/>
      <c r="I171" s="13"/>
      <c r="J171" s="13"/>
      <c r="K171" s="13"/>
      <c r="L171" s="13"/>
      <c r="M171" s="13"/>
      <c r="N171" s="13"/>
      <c r="O171" s="14"/>
      <c r="P171" s="15"/>
      <c r="Q171" s="16" t="str">
        <f aca="false">IF(OR(H171="",P171=""),"",ROUND(MOD(P171-H171,1)*1440,0))</f>
        <v/>
      </c>
      <c r="R171" s="13"/>
      <c r="S171" s="13"/>
      <c r="T171" s="16" t="str">
        <f aca="false">IF(OR(R171="",S171=""),"",IF(R171=S171,"Coinciden","DISCORDANCIA entre lectores"))</f>
        <v/>
      </c>
      <c r="U171" s="13"/>
      <c r="V171" s="13"/>
      <c r="W171" s="13"/>
      <c r="X171" s="13"/>
      <c r="Y171" s="13"/>
      <c r="Z171" s="13"/>
      <c r="AA171" s="13"/>
      <c r="AB171" s="14"/>
      <c r="AC171" s="13"/>
      <c r="AD171" s="14"/>
      <c r="AE171" s="16" t="str">
        <f aca="false">IF(OR(R171="",S171="",W171=""),"",IF(R171&lt;&gt;S171,"Lectores discordantes",IF(OR(U171="Inválido",W171="No realizada",W171="Pendiente"),"No evaluable",IF(AND(OR(R171="Reactivo",R171="Débil"),W171="Positiva"),"Concordante: reactivo con VPH-AR positiva",IF(AND(R171="No reactivo",W171="Negativa"),"Concordante: no reactivo con VPH-AR negativa",IF(AND(OR(R171="Reactivo",R171="Débil"),W171="Negativa"),"Discordancia: reactivo con VPH-AR negativa","Discordancia: no reactivo con VPH-AR positiva"))))))</f>
        <v/>
      </c>
      <c r="AF171" s="13"/>
    </row>
    <row r="172" customFormat="false" ht="15" hidden="false" customHeight="false" outlineLevel="0" collapsed="false">
      <c r="A172" s="13"/>
      <c r="B172" s="14"/>
      <c r="C172" s="13"/>
      <c r="D172" s="13"/>
      <c r="E172" s="13"/>
      <c r="F172" s="13"/>
      <c r="G172" s="13"/>
      <c r="H172" s="15"/>
      <c r="I172" s="13"/>
      <c r="J172" s="13"/>
      <c r="K172" s="13"/>
      <c r="L172" s="13"/>
      <c r="M172" s="13"/>
      <c r="N172" s="13"/>
      <c r="O172" s="14"/>
      <c r="P172" s="15"/>
      <c r="Q172" s="16" t="str">
        <f aca="false">IF(OR(H172="",P172=""),"",ROUND(MOD(P172-H172,1)*1440,0))</f>
        <v/>
      </c>
      <c r="R172" s="13"/>
      <c r="S172" s="13"/>
      <c r="T172" s="16" t="str">
        <f aca="false">IF(OR(R172="",S172=""),"",IF(R172=S172,"Coinciden","DISCORDANCIA entre lectores"))</f>
        <v/>
      </c>
      <c r="U172" s="13"/>
      <c r="V172" s="13"/>
      <c r="W172" s="13"/>
      <c r="X172" s="13"/>
      <c r="Y172" s="13"/>
      <c r="Z172" s="13"/>
      <c r="AA172" s="13"/>
      <c r="AB172" s="14"/>
      <c r="AC172" s="13"/>
      <c r="AD172" s="14"/>
      <c r="AE172" s="16" t="str">
        <f aca="false">IF(OR(R172="",S172="",W172=""),"",IF(R172&lt;&gt;S172,"Lectores discordantes",IF(OR(U172="Inválido",W172="No realizada",W172="Pendiente"),"No evaluable",IF(AND(OR(R172="Reactivo",R172="Débil"),W172="Positiva"),"Concordante: reactivo con VPH-AR positiva",IF(AND(R172="No reactivo",W172="Negativa"),"Concordante: no reactivo con VPH-AR negativa",IF(AND(OR(R172="Reactivo",R172="Débil"),W172="Negativa"),"Discordancia: reactivo con VPH-AR negativa","Discordancia: no reactivo con VPH-AR positiva"))))))</f>
        <v/>
      </c>
      <c r="AF172" s="13"/>
    </row>
    <row r="173" customFormat="false" ht="15" hidden="false" customHeight="false" outlineLevel="0" collapsed="false">
      <c r="A173" s="13"/>
      <c r="B173" s="14"/>
      <c r="C173" s="13"/>
      <c r="D173" s="13"/>
      <c r="E173" s="13"/>
      <c r="F173" s="13"/>
      <c r="G173" s="13"/>
      <c r="H173" s="15"/>
      <c r="I173" s="13"/>
      <c r="J173" s="13"/>
      <c r="K173" s="13"/>
      <c r="L173" s="13"/>
      <c r="M173" s="13"/>
      <c r="N173" s="13"/>
      <c r="O173" s="14"/>
      <c r="P173" s="15"/>
      <c r="Q173" s="16" t="str">
        <f aca="false">IF(OR(H173="",P173=""),"",ROUND(MOD(P173-H173,1)*1440,0))</f>
        <v/>
      </c>
      <c r="R173" s="13"/>
      <c r="S173" s="13"/>
      <c r="T173" s="16" t="str">
        <f aca="false">IF(OR(R173="",S173=""),"",IF(R173=S173,"Coinciden","DISCORDANCIA entre lectores"))</f>
        <v/>
      </c>
      <c r="U173" s="13"/>
      <c r="V173" s="13"/>
      <c r="W173" s="13"/>
      <c r="X173" s="13"/>
      <c r="Y173" s="13"/>
      <c r="Z173" s="13"/>
      <c r="AA173" s="13"/>
      <c r="AB173" s="14"/>
      <c r="AC173" s="13"/>
      <c r="AD173" s="14"/>
      <c r="AE173" s="16" t="str">
        <f aca="false">IF(OR(R173="",S173="",W173=""),"",IF(R173&lt;&gt;S173,"Lectores discordantes",IF(OR(U173="Inválido",W173="No realizada",W173="Pendiente"),"No evaluable",IF(AND(OR(R173="Reactivo",R173="Débil"),W173="Positiva"),"Concordante: reactivo con VPH-AR positiva",IF(AND(R173="No reactivo",W173="Negativa"),"Concordante: no reactivo con VPH-AR negativa",IF(AND(OR(R173="Reactivo",R173="Débil"),W173="Negativa"),"Discordancia: reactivo con VPH-AR negativa","Discordancia: no reactivo con VPH-AR positiva"))))))</f>
        <v/>
      </c>
      <c r="AF173" s="13"/>
    </row>
    <row r="174" customFormat="false" ht="15" hidden="false" customHeight="false" outlineLevel="0" collapsed="false">
      <c r="A174" s="13"/>
      <c r="B174" s="14"/>
      <c r="C174" s="13"/>
      <c r="D174" s="13"/>
      <c r="E174" s="13"/>
      <c r="F174" s="13"/>
      <c r="G174" s="13"/>
      <c r="H174" s="15"/>
      <c r="I174" s="13"/>
      <c r="J174" s="13"/>
      <c r="K174" s="13"/>
      <c r="L174" s="13"/>
      <c r="M174" s="13"/>
      <c r="N174" s="13"/>
      <c r="O174" s="14"/>
      <c r="P174" s="15"/>
      <c r="Q174" s="16" t="str">
        <f aca="false">IF(OR(H174="",P174=""),"",ROUND(MOD(P174-H174,1)*1440,0))</f>
        <v/>
      </c>
      <c r="R174" s="13"/>
      <c r="S174" s="13"/>
      <c r="T174" s="16" t="str">
        <f aca="false">IF(OR(R174="",S174=""),"",IF(R174=S174,"Coinciden","DISCORDANCIA entre lectores"))</f>
        <v/>
      </c>
      <c r="U174" s="13"/>
      <c r="V174" s="13"/>
      <c r="W174" s="13"/>
      <c r="X174" s="13"/>
      <c r="Y174" s="13"/>
      <c r="Z174" s="13"/>
      <c r="AA174" s="13"/>
      <c r="AB174" s="14"/>
      <c r="AC174" s="13"/>
      <c r="AD174" s="14"/>
      <c r="AE174" s="16" t="str">
        <f aca="false">IF(OR(R174="",S174="",W174=""),"",IF(R174&lt;&gt;S174,"Lectores discordantes",IF(OR(U174="Inválido",W174="No realizada",W174="Pendiente"),"No evaluable",IF(AND(OR(R174="Reactivo",R174="Débil"),W174="Positiva"),"Concordante: reactivo con VPH-AR positiva",IF(AND(R174="No reactivo",W174="Negativa"),"Concordante: no reactivo con VPH-AR negativa",IF(AND(OR(R174="Reactivo",R174="Débil"),W174="Negativa"),"Discordancia: reactivo con VPH-AR negativa","Discordancia: no reactivo con VPH-AR positiva"))))))</f>
        <v/>
      </c>
      <c r="AF174" s="13"/>
    </row>
    <row r="175" customFormat="false" ht="15" hidden="false" customHeight="false" outlineLevel="0" collapsed="false">
      <c r="A175" s="13"/>
      <c r="B175" s="14"/>
      <c r="C175" s="13"/>
      <c r="D175" s="13"/>
      <c r="E175" s="13"/>
      <c r="F175" s="13"/>
      <c r="G175" s="13"/>
      <c r="H175" s="15"/>
      <c r="I175" s="13"/>
      <c r="J175" s="13"/>
      <c r="K175" s="13"/>
      <c r="L175" s="13"/>
      <c r="M175" s="13"/>
      <c r="N175" s="13"/>
      <c r="O175" s="14"/>
      <c r="P175" s="15"/>
      <c r="Q175" s="16" t="str">
        <f aca="false">IF(OR(H175="",P175=""),"",ROUND(MOD(P175-H175,1)*1440,0))</f>
        <v/>
      </c>
      <c r="R175" s="13"/>
      <c r="S175" s="13"/>
      <c r="T175" s="16" t="str">
        <f aca="false">IF(OR(R175="",S175=""),"",IF(R175=S175,"Coinciden","DISCORDANCIA entre lectores"))</f>
        <v/>
      </c>
      <c r="U175" s="13"/>
      <c r="V175" s="13"/>
      <c r="W175" s="13"/>
      <c r="X175" s="13"/>
      <c r="Y175" s="13"/>
      <c r="Z175" s="13"/>
      <c r="AA175" s="13"/>
      <c r="AB175" s="14"/>
      <c r="AC175" s="13"/>
      <c r="AD175" s="14"/>
      <c r="AE175" s="16" t="str">
        <f aca="false">IF(OR(R175="",S175="",W175=""),"",IF(R175&lt;&gt;S175,"Lectores discordantes",IF(OR(U175="Inválido",W175="No realizada",W175="Pendiente"),"No evaluable",IF(AND(OR(R175="Reactivo",R175="Débil"),W175="Positiva"),"Concordante: reactivo con VPH-AR positiva",IF(AND(R175="No reactivo",W175="Negativa"),"Concordante: no reactivo con VPH-AR negativa",IF(AND(OR(R175="Reactivo",R175="Débil"),W175="Negativa"),"Discordancia: reactivo con VPH-AR negativa","Discordancia: no reactivo con VPH-AR positiva"))))))</f>
        <v/>
      </c>
      <c r="AF175" s="13"/>
    </row>
    <row r="176" customFormat="false" ht="15" hidden="false" customHeight="false" outlineLevel="0" collapsed="false">
      <c r="A176" s="13"/>
      <c r="B176" s="14"/>
      <c r="C176" s="13"/>
      <c r="D176" s="13"/>
      <c r="E176" s="13"/>
      <c r="F176" s="13"/>
      <c r="G176" s="13"/>
      <c r="H176" s="15"/>
      <c r="I176" s="13"/>
      <c r="J176" s="13"/>
      <c r="K176" s="13"/>
      <c r="L176" s="13"/>
      <c r="M176" s="13"/>
      <c r="N176" s="13"/>
      <c r="O176" s="14"/>
      <c r="P176" s="15"/>
      <c r="Q176" s="16" t="str">
        <f aca="false">IF(OR(H176="",P176=""),"",ROUND(MOD(P176-H176,1)*1440,0))</f>
        <v/>
      </c>
      <c r="R176" s="13"/>
      <c r="S176" s="13"/>
      <c r="T176" s="16" t="str">
        <f aca="false">IF(OR(R176="",S176=""),"",IF(R176=S176,"Coinciden","DISCORDANCIA entre lectores"))</f>
        <v/>
      </c>
      <c r="U176" s="13"/>
      <c r="V176" s="13"/>
      <c r="W176" s="13"/>
      <c r="X176" s="13"/>
      <c r="Y176" s="13"/>
      <c r="Z176" s="13"/>
      <c r="AA176" s="13"/>
      <c r="AB176" s="14"/>
      <c r="AC176" s="13"/>
      <c r="AD176" s="14"/>
      <c r="AE176" s="16" t="str">
        <f aca="false">IF(OR(R176="",S176="",W176=""),"",IF(R176&lt;&gt;S176,"Lectores discordantes",IF(OR(U176="Inválido",W176="No realizada",W176="Pendiente"),"No evaluable",IF(AND(OR(R176="Reactivo",R176="Débil"),W176="Positiva"),"Concordante: reactivo con VPH-AR positiva",IF(AND(R176="No reactivo",W176="Negativa"),"Concordante: no reactivo con VPH-AR negativa",IF(AND(OR(R176="Reactivo",R176="Débil"),W176="Negativa"),"Discordancia: reactivo con VPH-AR negativa","Discordancia: no reactivo con VPH-AR positiva"))))))</f>
        <v/>
      </c>
      <c r="AF176" s="13"/>
    </row>
    <row r="177" customFormat="false" ht="15" hidden="false" customHeight="false" outlineLevel="0" collapsed="false">
      <c r="A177" s="13"/>
      <c r="B177" s="14"/>
      <c r="C177" s="13"/>
      <c r="D177" s="13"/>
      <c r="E177" s="13"/>
      <c r="F177" s="13"/>
      <c r="G177" s="13"/>
      <c r="H177" s="15"/>
      <c r="I177" s="13"/>
      <c r="J177" s="13"/>
      <c r="K177" s="13"/>
      <c r="L177" s="13"/>
      <c r="M177" s="13"/>
      <c r="N177" s="13"/>
      <c r="O177" s="14"/>
      <c r="P177" s="15"/>
      <c r="Q177" s="16" t="str">
        <f aca="false">IF(OR(H177="",P177=""),"",ROUND(MOD(P177-H177,1)*1440,0))</f>
        <v/>
      </c>
      <c r="R177" s="13"/>
      <c r="S177" s="13"/>
      <c r="T177" s="16" t="str">
        <f aca="false">IF(OR(R177="",S177=""),"",IF(R177=S177,"Coinciden","DISCORDANCIA entre lectores"))</f>
        <v/>
      </c>
      <c r="U177" s="13"/>
      <c r="V177" s="13"/>
      <c r="W177" s="13"/>
      <c r="X177" s="13"/>
      <c r="Y177" s="13"/>
      <c r="Z177" s="13"/>
      <c r="AA177" s="13"/>
      <c r="AB177" s="14"/>
      <c r="AC177" s="13"/>
      <c r="AD177" s="14"/>
      <c r="AE177" s="16" t="str">
        <f aca="false">IF(OR(R177="",S177="",W177=""),"",IF(R177&lt;&gt;S177,"Lectores discordantes",IF(OR(U177="Inválido",W177="No realizada",W177="Pendiente"),"No evaluable",IF(AND(OR(R177="Reactivo",R177="Débil"),W177="Positiva"),"Concordante: reactivo con VPH-AR positiva",IF(AND(R177="No reactivo",W177="Negativa"),"Concordante: no reactivo con VPH-AR negativa",IF(AND(OR(R177="Reactivo",R177="Débil"),W177="Negativa"),"Discordancia: reactivo con VPH-AR negativa","Discordancia: no reactivo con VPH-AR positiva"))))))</f>
        <v/>
      </c>
      <c r="AF177" s="13"/>
    </row>
    <row r="178" customFormat="false" ht="15" hidden="false" customHeight="false" outlineLevel="0" collapsed="false">
      <c r="A178" s="13"/>
      <c r="B178" s="14"/>
      <c r="C178" s="13"/>
      <c r="D178" s="13"/>
      <c r="E178" s="13"/>
      <c r="F178" s="13"/>
      <c r="G178" s="13"/>
      <c r="H178" s="15"/>
      <c r="I178" s="13"/>
      <c r="J178" s="13"/>
      <c r="K178" s="13"/>
      <c r="L178" s="13"/>
      <c r="M178" s="13"/>
      <c r="N178" s="13"/>
      <c r="O178" s="14"/>
      <c r="P178" s="15"/>
      <c r="Q178" s="16" t="str">
        <f aca="false">IF(OR(H178="",P178=""),"",ROUND(MOD(P178-H178,1)*1440,0))</f>
        <v/>
      </c>
      <c r="R178" s="13"/>
      <c r="S178" s="13"/>
      <c r="T178" s="16" t="str">
        <f aca="false">IF(OR(R178="",S178=""),"",IF(R178=S178,"Coinciden","DISCORDANCIA entre lectores"))</f>
        <v/>
      </c>
      <c r="U178" s="13"/>
      <c r="V178" s="13"/>
      <c r="W178" s="13"/>
      <c r="X178" s="13"/>
      <c r="Y178" s="13"/>
      <c r="Z178" s="13"/>
      <c r="AA178" s="13"/>
      <c r="AB178" s="14"/>
      <c r="AC178" s="13"/>
      <c r="AD178" s="14"/>
      <c r="AE178" s="16" t="str">
        <f aca="false">IF(OR(R178="",S178="",W178=""),"",IF(R178&lt;&gt;S178,"Lectores discordantes",IF(OR(U178="Inválido",W178="No realizada",W178="Pendiente"),"No evaluable",IF(AND(OR(R178="Reactivo",R178="Débil"),W178="Positiva"),"Concordante: reactivo con VPH-AR positiva",IF(AND(R178="No reactivo",W178="Negativa"),"Concordante: no reactivo con VPH-AR negativa",IF(AND(OR(R178="Reactivo",R178="Débil"),W178="Negativa"),"Discordancia: reactivo con VPH-AR negativa","Discordancia: no reactivo con VPH-AR positiva"))))))</f>
        <v/>
      </c>
      <c r="AF178" s="13"/>
    </row>
    <row r="179" customFormat="false" ht="15" hidden="false" customHeight="false" outlineLevel="0" collapsed="false">
      <c r="A179" s="13"/>
      <c r="B179" s="14"/>
      <c r="C179" s="13"/>
      <c r="D179" s="13"/>
      <c r="E179" s="13"/>
      <c r="F179" s="13"/>
      <c r="G179" s="13"/>
      <c r="H179" s="15"/>
      <c r="I179" s="13"/>
      <c r="J179" s="13"/>
      <c r="K179" s="13"/>
      <c r="L179" s="13"/>
      <c r="M179" s="13"/>
      <c r="N179" s="13"/>
      <c r="O179" s="14"/>
      <c r="P179" s="15"/>
      <c r="Q179" s="16" t="str">
        <f aca="false">IF(OR(H179="",P179=""),"",ROUND(MOD(P179-H179,1)*1440,0))</f>
        <v/>
      </c>
      <c r="R179" s="13"/>
      <c r="S179" s="13"/>
      <c r="T179" s="16" t="str">
        <f aca="false">IF(OR(R179="",S179=""),"",IF(R179=S179,"Coinciden","DISCORDANCIA entre lectores"))</f>
        <v/>
      </c>
      <c r="U179" s="13"/>
      <c r="V179" s="13"/>
      <c r="W179" s="13"/>
      <c r="X179" s="13"/>
      <c r="Y179" s="13"/>
      <c r="Z179" s="13"/>
      <c r="AA179" s="13"/>
      <c r="AB179" s="14"/>
      <c r="AC179" s="13"/>
      <c r="AD179" s="14"/>
      <c r="AE179" s="16" t="str">
        <f aca="false">IF(OR(R179="",S179="",W179=""),"",IF(R179&lt;&gt;S179,"Lectores discordantes",IF(OR(U179="Inválido",W179="No realizada",W179="Pendiente"),"No evaluable",IF(AND(OR(R179="Reactivo",R179="Débil"),W179="Positiva"),"Concordante: reactivo con VPH-AR positiva",IF(AND(R179="No reactivo",W179="Negativa"),"Concordante: no reactivo con VPH-AR negativa",IF(AND(OR(R179="Reactivo",R179="Débil"),W179="Negativa"),"Discordancia: reactivo con VPH-AR negativa","Discordancia: no reactivo con VPH-AR positiva"))))))</f>
        <v/>
      </c>
      <c r="AF179" s="13"/>
    </row>
    <row r="180" customFormat="false" ht="15" hidden="false" customHeight="false" outlineLevel="0" collapsed="false">
      <c r="A180" s="13"/>
      <c r="B180" s="14"/>
      <c r="C180" s="13"/>
      <c r="D180" s="13"/>
      <c r="E180" s="13"/>
      <c r="F180" s="13"/>
      <c r="G180" s="13"/>
      <c r="H180" s="15"/>
      <c r="I180" s="13"/>
      <c r="J180" s="13"/>
      <c r="K180" s="13"/>
      <c r="L180" s="13"/>
      <c r="M180" s="13"/>
      <c r="N180" s="13"/>
      <c r="O180" s="14"/>
      <c r="P180" s="15"/>
      <c r="Q180" s="16" t="str">
        <f aca="false">IF(OR(H180="",P180=""),"",ROUND(MOD(P180-H180,1)*1440,0))</f>
        <v/>
      </c>
      <c r="R180" s="13"/>
      <c r="S180" s="13"/>
      <c r="T180" s="16" t="str">
        <f aca="false">IF(OR(R180="",S180=""),"",IF(R180=S180,"Coinciden","DISCORDANCIA entre lectores"))</f>
        <v/>
      </c>
      <c r="U180" s="13"/>
      <c r="V180" s="13"/>
      <c r="W180" s="13"/>
      <c r="X180" s="13"/>
      <c r="Y180" s="13"/>
      <c r="Z180" s="13"/>
      <c r="AA180" s="13"/>
      <c r="AB180" s="14"/>
      <c r="AC180" s="13"/>
      <c r="AD180" s="14"/>
      <c r="AE180" s="16" t="str">
        <f aca="false">IF(OR(R180="",S180="",W180=""),"",IF(R180&lt;&gt;S180,"Lectores discordantes",IF(OR(U180="Inválido",W180="No realizada",W180="Pendiente"),"No evaluable",IF(AND(OR(R180="Reactivo",R180="Débil"),W180="Positiva"),"Concordante: reactivo con VPH-AR positiva",IF(AND(R180="No reactivo",W180="Negativa"),"Concordante: no reactivo con VPH-AR negativa",IF(AND(OR(R180="Reactivo",R180="Débil"),W180="Negativa"),"Discordancia: reactivo con VPH-AR negativa","Discordancia: no reactivo con VPH-AR positiva"))))))</f>
        <v/>
      </c>
      <c r="AF180" s="13"/>
    </row>
    <row r="181" customFormat="false" ht="15" hidden="false" customHeight="false" outlineLevel="0" collapsed="false">
      <c r="A181" s="13"/>
      <c r="B181" s="14"/>
      <c r="C181" s="13"/>
      <c r="D181" s="13"/>
      <c r="E181" s="13"/>
      <c r="F181" s="13"/>
      <c r="G181" s="13"/>
      <c r="H181" s="15"/>
      <c r="I181" s="13"/>
      <c r="J181" s="13"/>
      <c r="K181" s="13"/>
      <c r="L181" s="13"/>
      <c r="M181" s="13"/>
      <c r="N181" s="13"/>
      <c r="O181" s="14"/>
      <c r="P181" s="15"/>
      <c r="Q181" s="16" t="str">
        <f aca="false">IF(OR(H181="",P181=""),"",ROUND(MOD(P181-H181,1)*1440,0))</f>
        <v/>
      </c>
      <c r="R181" s="13"/>
      <c r="S181" s="13"/>
      <c r="T181" s="16" t="str">
        <f aca="false">IF(OR(R181="",S181=""),"",IF(R181=S181,"Coinciden","DISCORDANCIA entre lectores"))</f>
        <v/>
      </c>
      <c r="U181" s="13"/>
      <c r="V181" s="13"/>
      <c r="W181" s="13"/>
      <c r="X181" s="13"/>
      <c r="Y181" s="13"/>
      <c r="Z181" s="13"/>
      <c r="AA181" s="13"/>
      <c r="AB181" s="14"/>
      <c r="AC181" s="13"/>
      <c r="AD181" s="14"/>
      <c r="AE181" s="16" t="str">
        <f aca="false">IF(OR(R181="",S181="",W181=""),"",IF(R181&lt;&gt;S181,"Lectores discordantes",IF(OR(U181="Inválido",W181="No realizada",W181="Pendiente"),"No evaluable",IF(AND(OR(R181="Reactivo",R181="Débil"),W181="Positiva"),"Concordante: reactivo con VPH-AR positiva",IF(AND(R181="No reactivo",W181="Negativa"),"Concordante: no reactivo con VPH-AR negativa",IF(AND(OR(R181="Reactivo",R181="Débil"),W181="Negativa"),"Discordancia: reactivo con VPH-AR negativa","Discordancia: no reactivo con VPH-AR positiva"))))))</f>
        <v/>
      </c>
      <c r="AF181" s="13"/>
    </row>
    <row r="182" customFormat="false" ht="15" hidden="false" customHeight="false" outlineLevel="0" collapsed="false">
      <c r="A182" s="13"/>
      <c r="B182" s="14"/>
      <c r="C182" s="13"/>
      <c r="D182" s="13"/>
      <c r="E182" s="13"/>
      <c r="F182" s="13"/>
      <c r="G182" s="13"/>
      <c r="H182" s="15"/>
      <c r="I182" s="13"/>
      <c r="J182" s="13"/>
      <c r="K182" s="13"/>
      <c r="L182" s="13"/>
      <c r="M182" s="13"/>
      <c r="N182" s="13"/>
      <c r="O182" s="14"/>
      <c r="P182" s="15"/>
      <c r="Q182" s="16" t="str">
        <f aca="false">IF(OR(H182="",P182=""),"",ROUND(MOD(P182-H182,1)*1440,0))</f>
        <v/>
      </c>
      <c r="R182" s="13"/>
      <c r="S182" s="13"/>
      <c r="T182" s="16" t="str">
        <f aca="false">IF(OR(R182="",S182=""),"",IF(R182=S182,"Coinciden","DISCORDANCIA entre lectores"))</f>
        <v/>
      </c>
      <c r="U182" s="13"/>
      <c r="V182" s="13"/>
      <c r="W182" s="13"/>
      <c r="X182" s="13"/>
      <c r="Y182" s="13"/>
      <c r="Z182" s="13"/>
      <c r="AA182" s="13"/>
      <c r="AB182" s="14"/>
      <c r="AC182" s="13"/>
      <c r="AD182" s="14"/>
      <c r="AE182" s="16" t="str">
        <f aca="false">IF(OR(R182="",S182="",W182=""),"",IF(R182&lt;&gt;S182,"Lectores discordantes",IF(OR(U182="Inválido",W182="No realizada",W182="Pendiente"),"No evaluable",IF(AND(OR(R182="Reactivo",R182="Débil"),W182="Positiva"),"Concordante: reactivo con VPH-AR positiva",IF(AND(R182="No reactivo",W182="Negativa"),"Concordante: no reactivo con VPH-AR negativa",IF(AND(OR(R182="Reactivo",R182="Débil"),W182="Negativa"),"Discordancia: reactivo con VPH-AR negativa","Discordancia: no reactivo con VPH-AR positiva"))))))</f>
        <v/>
      </c>
      <c r="AF182" s="13"/>
    </row>
    <row r="183" customFormat="false" ht="15" hidden="false" customHeight="false" outlineLevel="0" collapsed="false">
      <c r="A183" s="13"/>
      <c r="B183" s="14"/>
      <c r="C183" s="13"/>
      <c r="D183" s="13"/>
      <c r="E183" s="13"/>
      <c r="F183" s="13"/>
      <c r="G183" s="13"/>
      <c r="H183" s="15"/>
      <c r="I183" s="13"/>
      <c r="J183" s="13"/>
      <c r="K183" s="13"/>
      <c r="L183" s="13"/>
      <c r="M183" s="13"/>
      <c r="N183" s="13"/>
      <c r="O183" s="14"/>
      <c r="P183" s="15"/>
      <c r="Q183" s="16" t="str">
        <f aca="false">IF(OR(H183="",P183=""),"",ROUND(MOD(P183-H183,1)*1440,0))</f>
        <v/>
      </c>
      <c r="R183" s="13"/>
      <c r="S183" s="13"/>
      <c r="T183" s="16" t="str">
        <f aca="false">IF(OR(R183="",S183=""),"",IF(R183=S183,"Coinciden","DISCORDANCIA entre lectores"))</f>
        <v/>
      </c>
      <c r="U183" s="13"/>
      <c r="V183" s="13"/>
      <c r="W183" s="13"/>
      <c r="X183" s="13"/>
      <c r="Y183" s="13"/>
      <c r="Z183" s="13"/>
      <c r="AA183" s="13"/>
      <c r="AB183" s="14"/>
      <c r="AC183" s="13"/>
      <c r="AD183" s="14"/>
      <c r="AE183" s="16" t="str">
        <f aca="false">IF(OR(R183="",S183="",W183=""),"",IF(R183&lt;&gt;S183,"Lectores discordantes",IF(OR(U183="Inválido",W183="No realizada",W183="Pendiente"),"No evaluable",IF(AND(OR(R183="Reactivo",R183="Débil"),W183="Positiva"),"Concordante: reactivo con VPH-AR positiva",IF(AND(R183="No reactivo",W183="Negativa"),"Concordante: no reactivo con VPH-AR negativa",IF(AND(OR(R183="Reactivo",R183="Débil"),W183="Negativa"),"Discordancia: reactivo con VPH-AR negativa","Discordancia: no reactivo con VPH-AR positiva"))))))</f>
        <v/>
      </c>
      <c r="AF183" s="13"/>
    </row>
    <row r="184" customFormat="false" ht="15" hidden="false" customHeight="false" outlineLevel="0" collapsed="false">
      <c r="A184" s="13"/>
      <c r="B184" s="14"/>
      <c r="C184" s="13"/>
      <c r="D184" s="13"/>
      <c r="E184" s="13"/>
      <c r="F184" s="13"/>
      <c r="G184" s="13"/>
      <c r="H184" s="15"/>
      <c r="I184" s="13"/>
      <c r="J184" s="13"/>
      <c r="K184" s="13"/>
      <c r="L184" s="13"/>
      <c r="M184" s="13"/>
      <c r="N184" s="13"/>
      <c r="O184" s="14"/>
      <c r="P184" s="15"/>
      <c r="Q184" s="16" t="str">
        <f aca="false">IF(OR(H184="",P184=""),"",ROUND(MOD(P184-H184,1)*1440,0))</f>
        <v/>
      </c>
      <c r="R184" s="13"/>
      <c r="S184" s="13"/>
      <c r="T184" s="16" t="str">
        <f aca="false">IF(OR(R184="",S184=""),"",IF(R184=S184,"Coinciden","DISCORDANCIA entre lectores"))</f>
        <v/>
      </c>
      <c r="U184" s="13"/>
      <c r="V184" s="13"/>
      <c r="W184" s="13"/>
      <c r="X184" s="13"/>
      <c r="Y184" s="13"/>
      <c r="Z184" s="13"/>
      <c r="AA184" s="13"/>
      <c r="AB184" s="14"/>
      <c r="AC184" s="13"/>
      <c r="AD184" s="14"/>
      <c r="AE184" s="16" t="str">
        <f aca="false">IF(OR(R184="",S184="",W184=""),"",IF(R184&lt;&gt;S184,"Lectores discordantes",IF(OR(U184="Inválido",W184="No realizada",W184="Pendiente"),"No evaluable",IF(AND(OR(R184="Reactivo",R184="Débil"),W184="Positiva"),"Concordante: reactivo con VPH-AR positiva",IF(AND(R184="No reactivo",W184="Negativa"),"Concordante: no reactivo con VPH-AR negativa",IF(AND(OR(R184="Reactivo",R184="Débil"),W184="Negativa"),"Discordancia: reactivo con VPH-AR negativa","Discordancia: no reactivo con VPH-AR positiva"))))))</f>
        <v/>
      </c>
      <c r="AF184" s="13"/>
    </row>
    <row r="185" customFormat="false" ht="15" hidden="false" customHeight="false" outlineLevel="0" collapsed="false">
      <c r="A185" s="13"/>
      <c r="B185" s="14"/>
      <c r="C185" s="13"/>
      <c r="D185" s="13"/>
      <c r="E185" s="13"/>
      <c r="F185" s="13"/>
      <c r="G185" s="13"/>
      <c r="H185" s="15"/>
      <c r="I185" s="13"/>
      <c r="J185" s="13"/>
      <c r="K185" s="13"/>
      <c r="L185" s="13"/>
      <c r="M185" s="13"/>
      <c r="N185" s="13"/>
      <c r="O185" s="14"/>
      <c r="P185" s="15"/>
      <c r="Q185" s="16" t="str">
        <f aca="false">IF(OR(H185="",P185=""),"",ROUND(MOD(P185-H185,1)*1440,0))</f>
        <v/>
      </c>
      <c r="R185" s="13"/>
      <c r="S185" s="13"/>
      <c r="T185" s="16" t="str">
        <f aca="false">IF(OR(R185="",S185=""),"",IF(R185=S185,"Coinciden","DISCORDANCIA entre lectores"))</f>
        <v/>
      </c>
      <c r="U185" s="13"/>
      <c r="V185" s="13"/>
      <c r="W185" s="13"/>
      <c r="X185" s="13"/>
      <c r="Y185" s="13"/>
      <c r="Z185" s="13"/>
      <c r="AA185" s="13"/>
      <c r="AB185" s="14"/>
      <c r="AC185" s="13"/>
      <c r="AD185" s="14"/>
      <c r="AE185" s="16" t="str">
        <f aca="false">IF(OR(R185="",S185="",W185=""),"",IF(R185&lt;&gt;S185,"Lectores discordantes",IF(OR(U185="Inválido",W185="No realizada",W185="Pendiente"),"No evaluable",IF(AND(OR(R185="Reactivo",R185="Débil"),W185="Positiva"),"Concordante: reactivo con VPH-AR positiva",IF(AND(R185="No reactivo",W185="Negativa"),"Concordante: no reactivo con VPH-AR negativa",IF(AND(OR(R185="Reactivo",R185="Débil"),W185="Negativa"),"Discordancia: reactivo con VPH-AR negativa","Discordancia: no reactivo con VPH-AR positiva"))))))</f>
        <v/>
      </c>
      <c r="AF185" s="13"/>
    </row>
    <row r="186" customFormat="false" ht="15" hidden="false" customHeight="false" outlineLevel="0" collapsed="false">
      <c r="A186" s="13"/>
      <c r="B186" s="14"/>
      <c r="C186" s="13"/>
      <c r="D186" s="13"/>
      <c r="E186" s="13"/>
      <c r="F186" s="13"/>
      <c r="G186" s="13"/>
      <c r="H186" s="15"/>
      <c r="I186" s="13"/>
      <c r="J186" s="13"/>
      <c r="K186" s="13"/>
      <c r="L186" s="13"/>
      <c r="M186" s="13"/>
      <c r="N186" s="13"/>
      <c r="O186" s="14"/>
      <c r="P186" s="15"/>
      <c r="Q186" s="16" t="str">
        <f aca="false">IF(OR(H186="",P186=""),"",ROUND(MOD(P186-H186,1)*1440,0))</f>
        <v/>
      </c>
      <c r="R186" s="13"/>
      <c r="S186" s="13"/>
      <c r="T186" s="16" t="str">
        <f aca="false">IF(OR(R186="",S186=""),"",IF(R186=S186,"Coinciden","DISCORDANCIA entre lectores"))</f>
        <v/>
      </c>
      <c r="U186" s="13"/>
      <c r="V186" s="13"/>
      <c r="W186" s="13"/>
      <c r="X186" s="13"/>
      <c r="Y186" s="13"/>
      <c r="Z186" s="13"/>
      <c r="AA186" s="13"/>
      <c r="AB186" s="14"/>
      <c r="AC186" s="13"/>
      <c r="AD186" s="14"/>
      <c r="AE186" s="16" t="str">
        <f aca="false">IF(OR(R186="",S186="",W186=""),"",IF(R186&lt;&gt;S186,"Lectores discordantes",IF(OR(U186="Inválido",W186="No realizada",W186="Pendiente"),"No evaluable",IF(AND(OR(R186="Reactivo",R186="Débil"),W186="Positiva"),"Concordante: reactivo con VPH-AR positiva",IF(AND(R186="No reactivo",W186="Negativa"),"Concordante: no reactivo con VPH-AR negativa",IF(AND(OR(R186="Reactivo",R186="Débil"),W186="Negativa"),"Discordancia: reactivo con VPH-AR negativa","Discordancia: no reactivo con VPH-AR positiva"))))))</f>
        <v/>
      </c>
      <c r="AF186" s="13"/>
    </row>
    <row r="187" customFormat="false" ht="15" hidden="false" customHeight="false" outlineLevel="0" collapsed="false">
      <c r="A187" s="13"/>
      <c r="B187" s="14"/>
      <c r="C187" s="13"/>
      <c r="D187" s="13"/>
      <c r="E187" s="13"/>
      <c r="F187" s="13"/>
      <c r="G187" s="13"/>
      <c r="H187" s="15"/>
      <c r="I187" s="13"/>
      <c r="J187" s="13"/>
      <c r="K187" s="13"/>
      <c r="L187" s="13"/>
      <c r="M187" s="13"/>
      <c r="N187" s="13"/>
      <c r="O187" s="14"/>
      <c r="P187" s="15"/>
      <c r="Q187" s="16" t="str">
        <f aca="false">IF(OR(H187="",P187=""),"",ROUND(MOD(P187-H187,1)*1440,0))</f>
        <v/>
      </c>
      <c r="R187" s="13"/>
      <c r="S187" s="13"/>
      <c r="T187" s="16" t="str">
        <f aca="false">IF(OR(R187="",S187=""),"",IF(R187=S187,"Coinciden","DISCORDANCIA entre lectores"))</f>
        <v/>
      </c>
      <c r="U187" s="13"/>
      <c r="V187" s="13"/>
      <c r="W187" s="13"/>
      <c r="X187" s="13"/>
      <c r="Y187" s="13"/>
      <c r="Z187" s="13"/>
      <c r="AA187" s="13"/>
      <c r="AB187" s="14"/>
      <c r="AC187" s="13"/>
      <c r="AD187" s="14"/>
      <c r="AE187" s="16" t="str">
        <f aca="false">IF(OR(R187="",S187="",W187=""),"",IF(R187&lt;&gt;S187,"Lectores discordantes",IF(OR(U187="Inválido",W187="No realizada",W187="Pendiente"),"No evaluable",IF(AND(OR(R187="Reactivo",R187="Débil"),W187="Positiva"),"Concordante: reactivo con VPH-AR positiva",IF(AND(R187="No reactivo",W187="Negativa"),"Concordante: no reactivo con VPH-AR negativa",IF(AND(OR(R187="Reactivo",R187="Débil"),W187="Negativa"),"Discordancia: reactivo con VPH-AR negativa","Discordancia: no reactivo con VPH-AR positiva"))))))</f>
        <v/>
      </c>
      <c r="AF187" s="13"/>
    </row>
    <row r="188" customFormat="false" ht="15" hidden="false" customHeight="false" outlineLevel="0" collapsed="false">
      <c r="A188" s="13"/>
      <c r="B188" s="14"/>
      <c r="C188" s="13"/>
      <c r="D188" s="13"/>
      <c r="E188" s="13"/>
      <c r="F188" s="13"/>
      <c r="G188" s="13"/>
      <c r="H188" s="15"/>
      <c r="I188" s="13"/>
      <c r="J188" s="13"/>
      <c r="K188" s="13"/>
      <c r="L188" s="13"/>
      <c r="M188" s="13"/>
      <c r="N188" s="13"/>
      <c r="O188" s="14"/>
      <c r="P188" s="15"/>
      <c r="Q188" s="16" t="str">
        <f aca="false">IF(OR(H188="",P188=""),"",ROUND(MOD(P188-H188,1)*1440,0))</f>
        <v/>
      </c>
      <c r="R188" s="13"/>
      <c r="S188" s="13"/>
      <c r="T188" s="16" t="str">
        <f aca="false">IF(OR(R188="",S188=""),"",IF(R188=S188,"Coinciden","DISCORDANCIA entre lectores"))</f>
        <v/>
      </c>
      <c r="U188" s="13"/>
      <c r="V188" s="13"/>
      <c r="W188" s="13"/>
      <c r="X188" s="13"/>
      <c r="Y188" s="13"/>
      <c r="Z188" s="13"/>
      <c r="AA188" s="13"/>
      <c r="AB188" s="14"/>
      <c r="AC188" s="13"/>
      <c r="AD188" s="14"/>
      <c r="AE188" s="16" t="str">
        <f aca="false">IF(OR(R188="",S188="",W188=""),"",IF(R188&lt;&gt;S188,"Lectores discordantes",IF(OR(U188="Inválido",W188="No realizada",W188="Pendiente"),"No evaluable",IF(AND(OR(R188="Reactivo",R188="Débil"),W188="Positiva"),"Concordante: reactivo con VPH-AR positiva",IF(AND(R188="No reactivo",W188="Negativa"),"Concordante: no reactivo con VPH-AR negativa",IF(AND(OR(R188="Reactivo",R188="Débil"),W188="Negativa"),"Discordancia: reactivo con VPH-AR negativa","Discordancia: no reactivo con VPH-AR positiva"))))))</f>
        <v/>
      </c>
      <c r="AF188" s="13"/>
    </row>
    <row r="189" customFormat="false" ht="15" hidden="false" customHeight="false" outlineLevel="0" collapsed="false">
      <c r="A189" s="13"/>
      <c r="B189" s="14"/>
      <c r="C189" s="13"/>
      <c r="D189" s="13"/>
      <c r="E189" s="13"/>
      <c r="F189" s="13"/>
      <c r="G189" s="13"/>
      <c r="H189" s="15"/>
      <c r="I189" s="13"/>
      <c r="J189" s="13"/>
      <c r="K189" s="13"/>
      <c r="L189" s="13"/>
      <c r="M189" s="13"/>
      <c r="N189" s="13"/>
      <c r="O189" s="14"/>
      <c r="P189" s="15"/>
      <c r="Q189" s="16" t="str">
        <f aca="false">IF(OR(H189="",P189=""),"",ROUND(MOD(P189-H189,1)*1440,0))</f>
        <v/>
      </c>
      <c r="R189" s="13"/>
      <c r="S189" s="13"/>
      <c r="T189" s="16" t="str">
        <f aca="false">IF(OR(R189="",S189=""),"",IF(R189=S189,"Coinciden","DISCORDANCIA entre lectores"))</f>
        <v/>
      </c>
      <c r="U189" s="13"/>
      <c r="V189" s="13"/>
      <c r="W189" s="13"/>
      <c r="X189" s="13"/>
      <c r="Y189" s="13"/>
      <c r="Z189" s="13"/>
      <c r="AA189" s="13"/>
      <c r="AB189" s="14"/>
      <c r="AC189" s="13"/>
      <c r="AD189" s="14"/>
      <c r="AE189" s="16" t="str">
        <f aca="false">IF(OR(R189="",S189="",W189=""),"",IF(R189&lt;&gt;S189,"Lectores discordantes",IF(OR(U189="Inválido",W189="No realizada",W189="Pendiente"),"No evaluable",IF(AND(OR(R189="Reactivo",R189="Débil"),W189="Positiva"),"Concordante: reactivo con VPH-AR positiva",IF(AND(R189="No reactivo",W189="Negativa"),"Concordante: no reactivo con VPH-AR negativa",IF(AND(OR(R189="Reactivo",R189="Débil"),W189="Negativa"),"Discordancia: reactivo con VPH-AR negativa","Discordancia: no reactivo con VPH-AR positiva"))))))</f>
        <v/>
      </c>
      <c r="AF189" s="13"/>
    </row>
    <row r="190" customFormat="false" ht="15" hidden="false" customHeight="false" outlineLevel="0" collapsed="false">
      <c r="A190" s="13"/>
      <c r="B190" s="14"/>
      <c r="C190" s="13"/>
      <c r="D190" s="13"/>
      <c r="E190" s="13"/>
      <c r="F190" s="13"/>
      <c r="G190" s="13"/>
      <c r="H190" s="15"/>
      <c r="I190" s="13"/>
      <c r="J190" s="13"/>
      <c r="K190" s="13"/>
      <c r="L190" s="13"/>
      <c r="M190" s="13"/>
      <c r="N190" s="13"/>
      <c r="O190" s="14"/>
      <c r="P190" s="15"/>
      <c r="Q190" s="16" t="str">
        <f aca="false">IF(OR(H190="",P190=""),"",ROUND(MOD(P190-H190,1)*1440,0))</f>
        <v/>
      </c>
      <c r="R190" s="13"/>
      <c r="S190" s="13"/>
      <c r="T190" s="16" t="str">
        <f aca="false">IF(OR(R190="",S190=""),"",IF(R190=S190,"Coinciden","DISCORDANCIA entre lectores"))</f>
        <v/>
      </c>
      <c r="U190" s="13"/>
      <c r="V190" s="13"/>
      <c r="W190" s="13"/>
      <c r="X190" s="13"/>
      <c r="Y190" s="13"/>
      <c r="Z190" s="13"/>
      <c r="AA190" s="13"/>
      <c r="AB190" s="14"/>
      <c r="AC190" s="13"/>
      <c r="AD190" s="14"/>
      <c r="AE190" s="16" t="str">
        <f aca="false">IF(OR(R190="",S190="",W190=""),"",IF(R190&lt;&gt;S190,"Lectores discordantes",IF(OR(U190="Inválido",W190="No realizada",W190="Pendiente"),"No evaluable",IF(AND(OR(R190="Reactivo",R190="Débil"),W190="Positiva"),"Concordante: reactivo con VPH-AR positiva",IF(AND(R190="No reactivo",W190="Negativa"),"Concordante: no reactivo con VPH-AR negativa",IF(AND(OR(R190="Reactivo",R190="Débil"),W190="Negativa"),"Discordancia: reactivo con VPH-AR negativa","Discordancia: no reactivo con VPH-AR positiva"))))))</f>
        <v/>
      </c>
      <c r="AF190" s="13"/>
    </row>
    <row r="191" customFormat="false" ht="15" hidden="false" customHeight="false" outlineLevel="0" collapsed="false">
      <c r="A191" s="13"/>
      <c r="B191" s="14"/>
      <c r="C191" s="13"/>
      <c r="D191" s="13"/>
      <c r="E191" s="13"/>
      <c r="F191" s="13"/>
      <c r="G191" s="13"/>
      <c r="H191" s="15"/>
      <c r="I191" s="13"/>
      <c r="J191" s="13"/>
      <c r="K191" s="13"/>
      <c r="L191" s="13"/>
      <c r="M191" s="13"/>
      <c r="N191" s="13"/>
      <c r="O191" s="14"/>
      <c r="P191" s="15"/>
      <c r="Q191" s="16" t="str">
        <f aca="false">IF(OR(H191="",P191=""),"",ROUND(MOD(P191-H191,1)*1440,0))</f>
        <v/>
      </c>
      <c r="R191" s="13"/>
      <c r="S191" s="13"/>
      <c r="T191" s="16" t="str">
        <f aca="false">IF(OR(R191="",S191=""),"",IF(R191=S191,"Coinciden","DISCORDANCIA entre lectores"))</f>
        <v/>
      </c>
      <c r="U191" s="13"/>
      <c r="V191" s="13"/>
      <c r="W191" s="13"/>
      <c r="X191" s="13"/>
      <c r="Y191" s="13"/>
      <c r="Z191" s="13"/>
      <c r="AA191" s="13"/>
      <c r="AB191" s="14"/>
      <c r="AC191" s="13"/>
      <c r="AD191" s="14"/>
      <c r="AE191" s="16" t="str">
        <f aca="false">IF(OR(R191="",S191="",W191=""),"",IF(R191&lt;&gt;S191,"Lectores discordantes",IF(OR(U191="Inválido",W191="No realizada",W191="Pendiente"),"No evaluable",IF(AND(OR(R191="Reactivo",R191="Débil"),W191="Positiva"),"Concordante: reactivo con VPH-AR positiva",IF(AND(R191="No reactivo",W191="Negativa"),"Concordante: no reactivo con VPH-AR negativa",IF(AND(OR(R191="Reactivo",R191="Débil"),W191="Negativa"),"Discordancia: reactivo con VPH-AR negativa","Discordancia: no reactivo con VPH-AR positiva"))))))</f>
        <v/>
      </c>
      <c r="AF191" s="13"/>
    </row>
    <row r="192" customFormat="false" ht="15" hidden="false" customHeight="false" outlineLevel="0" collapsed="false">
      <c r="A192" s="13"/>
      <c r="B192" s="14"/>
      <c r="C192" s="13"/>
      <c r="D192" s="13"/>
      <c r="E192" s="13"/>
      <c r="F192" s="13"/>
      <c r="G192" s="13"/>
      <c r="H192" s="15"/>
      <c r="I192" s="13"/>
      <c r="J192" s="13"/>
      <c r="K192" s="13"/>
      <c r="L192" s="13"/>
      <c r="M192" s="13"/>
      <c r="N192" s="13"/>
      <c r="O192" s="14"/>
      <c r="P192" s="15"/>
      <c r="Q192" s="16" t="str">
        <f aca="false">IF(OR(H192="",P192=""),"",ROUND(MOD(P192-H192,1)*1440,0))</f>
        <v/>
      </c>
      <c r="R192" s="13"/>
      <c r="S192" s="13"/>
      <c r="T192" s="16" t="str">
        <f aca="false">IF(OR(R192="",S192=""),"",IF(R192=S192,"Coinciden","DISCORDANCIA entre lectores"))</f>
        <v/>
      </c>
      <c r="U192" s="13"/>
      <c r="V192" s="13"/>
      <c r="W192" s="13"/>
      <c r="X192" s="13"/>
      <c r="Y192" s="13"/>
      <c r="Z192" s="13"/>
      <c r="AA192" s="13"/>
      <c r="AB192" s="14"/>
      <c r="AC192" s="13"/>
      <c r="AD192" s="14"/>
      <c r="AE192" s="16" t="str">
        <f aca="false">IF(OR(R192="",S192="",W192=""),"",IF(R192&lt;&gt;S192,"Lectores discordantes",IF(OR(U192="Inválido",W192="No realizada",W192="Pendiente"),"No evaluable",IF(AND(OR(R192="Reactivo",R192="Débil"),W192="Positiva"),"Concordante: reactivo con VPH-AR positiva",IF(AND(R192="No reactivo",W192="Negativa"),"Concordante: no reactivo con VPH-AR negativa",IF(AND(OR(R192="Reactivo",R192="Débil"),W192="Negativa"),"Discordancia: reactivo con VPH-AR negativa","Discordancia: no reactivo con VPH-AR positiva"))))))</f>
        <v/>
      </c>
      <c r="AF192" s="13"/>
    </row>
    <row r="193" customFormat="false" ht="15" hidden="false" customHeight="false" outlineLevel="0" collapsed="false">
      <c r="A193" s="13"/>
      <c r="B193" s="14"/>
      <c r="C193" s="13"/>
      <c r="D193" s="13"/>
      <c r="E193" s="13"/>
      <c r="F193" s="13"/>
      <c r="G193" s="13"/>
      <c r="H193" s="15"/>
      <c r="I193" s="13"/>
      <c r="J193" s="13"/>
      <c r="K193" s="13"/>
      <c r="L193" s="13"/>
      <c r="M193" s="13"/>
      <c r="N193" s="13"/>
      <c r="O193" s="14"/>
      <c r="P193" s="15"/>
      <c r="Q193" s="16" t="str">
        <f aca="false">IF(OR(H193="",P193=""),"",ROUND(MOD(P193-H193,1)*1440,0))</f>
        <v/>
      </c>
      <c r="R193" s="13"/>
      <c r="S193" s="13"/>
      <c r="T193" s="16" t="str">
        <f aca="false">IF(OR(R193="",S193=""),"",IF(R193=S193,"Coinciden","DISCORDANCIA entre lectores"))</f>
        <v/>
      </c>
      <c r="U193" s="13"/>
      <c r="V193" s="13"/>
      <c r="W193" s="13"/>
      <c r="X193" s="13"/>
      <c r="Y193" s="13"/>
      <c r="Z193" s="13"/>
      <c r="AA193" s="13"/>
      <c r="AB193" s="14"/>
      <c r="AC193" s="13"/>
      <c r="AD193" s="14"/>
      <c r="AE193" s="16" t="str">
        <f aca="false">IF(OR(R193="",S193="",W193=""),"",IF(R193&lt;&gt;S193,"Lectores discordantes",IF(OR(U193="Inválido",W193="No realizada",W193="Pendiente"),"No evaluable",IF(AND(OR(R193="Reactivo",R193="Débil"),W193="Positiva"),"Concordante: reactivo con VPH-AR positiva",IF(AND(R193="No reactivo",W193="Negativa"),"Concordante: no reactivo con VPH-AR negativa",IF(AND(OR(R193="Reactivo",R193="Débil"),W193="Negativa"),"Discordancia: reactivo con VPH-AR negativa","Discordancia: no reactivo con VPH-AR positiva"))))))</f>
        <v/>
      </c>
      <c r="AF193" s="13"/>
    </row>
    <row r="194" customFormat="false" ht="15" hidden="false" customHeight="false" outlineLevel="0" collapsed="false">
      <c r="A194" s="13"/>
      <c r="B194" s="14"/>
      <c r="C194" s="13"/>
      <c r="D194" s="13"/>
      <c r="E194" s="13"/>
      <c r="F194" s="13"/>
      <c r="G194" s="13"/>
      <c r="H194" s="15"/>
      <c r="I194" s="13"/>
      <c r="J194" s="13"/>
      <c r="K194" s="13"/>
      <c r="L194" s="13"/>
      <c r="M194" s="13"/>
      <c r="N194" s="13"/>
      <c r="O194" s="14"/>
      <c r="P194" s="15"/>
      <c r="Q194" s="16" t="str">
        <f aca="false">IF(OR(H194="",P194=""),"",ROUND(MOD(P194-H194,1)*1440,0))</f>
        <v/>
      </c>
      <c r="R194" s="13"/>
      <c r="S194" s="13"/>
      <c r="T194" s="16" t="str">
        <f aca="false">IF(OR(R194="",S194=""),"",IF(R194=S194,"Coinciden","DISCORDANCIA entre lectores"))</f>
        <v/>
      </c>
      <c r="U194" s="13"/>
      <c r="V194" s="13"/>
      <c r="W194" s="13"/>
      <c r="X194" s="13"/>
      <c r="Y194" s="13"/>
      <c r="Z194" s="13"/>
      <c r="AA194" s="13"/>
      <c r="AB194" s="14"/>
      <c r="AC194" s="13"/>
      <c r="AD194" s="14"/>
      <c r="AE194" s="16" t="str">
        <f aca="false">IF(OR(R194="",S194="",W194=""),"",IF(R194&lt;&gt;S194,"Lectores discordantes",IF(OR(U194="Inválido",W194="No realizada",W194="Pendiente"),"No evaluable",IF(AND(OR(R194="Reactivo",R194="Débil"),W194="Positiva"),"Concordante: reactivo con VPH-AR positiva",IF(AND(R194="No reactivo",W194="Negativa"),"Concordante: no reactivo con VPH-AR negativa",IF(AND(OR(R194="Reactivo",R194="Débil"),W194="Negativa"),"Discordancia: reactivo con VPH-AR negativa","Discordancia: no reactivo con VPH-AR positiva"))))))</f>
        <v/>
      </c>
      <c r="AF194" s="13"/>
    </row>
    <row r="195" customFormat="false" ht="15" hidden="false" customHeight="false" outlineLevel="0" collapsed="false">
      <c r="A195" s="13"/>
      <c r="B195" s="14"/>
      <c r="C195" s="13"/>
      <c r="D195" s="13"/>
      <c r="E195" s="13"/>
      <c r="F195" s="13"/>
      <c r="G195" s="13"/>
      <c r="H195" s="15"/>
      <c r="I195" s="13"/>
      <c r="J195" s="13"/>
      <c r="K195" s="13"/>
      <c r="L195" s="13"/>
      <c r="M195" s="13"/>
      <c r="N195" s="13"/>
      <c r="O195" s="14"/>
      <c r="P195" s="15"/>
      <c r="Q195" s="16" t="str">
        <f aca="false">IF(OR(H195="",P195=""),"",ROUND(MOD(P195-H195,1)*1440,0))</f>
        <v/>
      </c>
      <c r="R195" s="13"/>
      <c r="S195" s="13"/>
      <c r="T195" s="16" t="str">
        <f aca="false">IF(OR(R195="",S195=""),"",IF(R195=S195,"Coinciden","DISCORDANCIA entre lectores"))</f>
        <v/>
      </c>
      <c r="U195" s="13"/>
      <c r="V195" s="13"/>
      <c r="W195" s="13"/>
      <c r="X195" s="13"/>
      <c r="Y195" s="13"/>
      <c r="Z195" s="13"/>
      <c r="AA195" s="13"/>
      <c r="AB195" s="14"/>
      <c r="AC195" s="13"/>
      <c r="AD195" s="14"/>
      <c r="AE195" s="16" t="str">
        <f aca="false">IF(OR(R195="",S195="",W195=""),"",IF(R195&lt;&gt;S195,"Lectores discordantes",IF(OR(U195="Inválido",W195="No realizada",W195="Pendiente"),"No evaluable",IF(AND(OR(R195="Reactivo",R195="Débil"),W195="Positiva"),"Concordante: reactivo con VPH-AR positiva",IF(AND(R195="No reactivo",W195="Negativa"),"Concordante: no reactivo con VPH-AR negativa",IF(AND(OR(R195="Reactivo",R195="Débil"),W195="Negativa"),"Discordancia: reactivo con VPH-AR negativa","Discordancia: no reactivo con VPH-AR positiva"))))))</f>
        <v/>
      </c>
      <c r="AF195" s="13"/>
    </row>
    <row r="196" customFormat="false" ht="15" hidden="false" customHeight="false" outlineLevel="0" collapsed="false">
      <c r="A196" s="13"/>
      <c r="B196" s="14"/>
      <c r="C196" s="13"/>
      <c r="D196" s="13"/>
      <c r="E196" s="13"/>
      <c r="F196" s="13"/>
      <c r="G196" s="13"/>
      <c r="H196" s="15"/>
      <c r="I196" s="13"/>
      <c r="J196" s="13"/>
      <c r="K196" s="13"/>
      <c r="L196" s="13"/>
      <c r="M196" s="13"/>
      <c r="N196" s="13"/>
      <c r="O196" s="14"/>
      <c r="P196" s="15"/>
      <c r="Q196" s="16" t="str">
        <f aca="false">IF(OR(H196="",P196=""),"",ROUND(MOD(P196-H196,1)*1440,0))</f>
        <v/>
      </c>
      <c r="R196" s="13"/>
      <c r="S196" s="13"/>
      <c r="T196" s="16" t="str">
        <f aca="false">IF(OR(R196="",S196=""),"",IF(R196=S196,"Coinciden","DISCORDANCIA entre lectores"))</f>
        <v/>
      </c>
      <c r="U196" s="13"/>
      <c r="V196" s="13"/>
      <c r="W196" s="13"/>
      <c r="X196" s="13"/>
      <c r="Y196" s="13"/>
      <c r="Z196" s="13"/>
      <c r="AA196" s="13"/>
      <c r="AB196" s="14"/>
      <c r="AC196" s="13"/>
      <c r="AD196" s="14"/>
      <c r="AE196" s="16" t="str">
        <f aca="false">IF(OR(R196="",S196="",W196=""),"",IF(R196&lt;&gt;S196,"Lectores discordantes",IF(OR(U196="Inválido",W196="No realizada",W196="Pendiente"),"No evaluable",IF(AND(OR(R196="Reactivo",R196="Débil"),W196="Positiva"),"Concordante: reactivo con VPH-AR positiva",IF(AND(R196="No reactivo",W196="Negativa"),"Concordante: no reactivo con VPH-AR negativa",IF(AND(OR(R196="Reactivo",R196="Débil"),W196="Negativa"),"Discordancia: reactivo con VPH-AR negativa","Discordancia: no reactivo con VPH-AR positiva"))))))</f>
        <v/>
      </c>
      <c r="AF196" s="13"/>
    </row>
    <row r="197" customFormat="false" ht="15" hidden="false" customHeight="false" outlineLevel="0" collapsed="false">
      <c r="A197" s="13"/>
      <c r="B197" s="14"/>
      <c r="C197" s="13"/>
      <c r="D197" s="13"/>
      <c r="E197" s="13"/>
      <c r="F197" s="13"/>
      <c r="G197" s="13"/>
      <c r="H197" s="15"/>
      <c r="I197" s="13"/>
      <c r="J197" s="13"/>
      <c r="K197" s="13"/>
      <c r="L197" s="13"/>
      <c r="M197" s="13"/>
      <c r="N197" s="13"/>
      <c r="O197" s="14"/>
      <c r="P197" s="15"/>
      <c r="Q197" s="16" t="str">
        <f aca="false">IF(OR(H197="",P197=""),"",ROUND(MOD(P197-H197,1)*1440,0))</f>
        <v/>
      </c>
      <c r="R197" s="13"/>
      <c r="S197" s="13"/>
      <c r="T197" s="16" t="str">
        <f aca="false">IF(OR(R197="",S197=""),"",IF(R197=S197,"Coinciden","DISCORDANCIA entre lectores"))</f>
        <v/>
      </c>
      <c r="U197" s="13"/>
      <c r="V197" s="13"/>
      <c r="W197" s="13"/>
      <c r="X197" s="13"/>
      <c r="Y197" s="13"/>
      <c r="Z197" s="13"/>
      <c r="AA197" s="13"/>
      <c r="AB197" s="14"/>
      <c r="AC197" s="13"/>
      <c r="AD197" s="14"/>
      <c r="AE197" s="16" t="str">
        <f aca="false">IF(OR(R197="",S197="",W197=""),"",IF(R197&lt;&gt;S197,"Lectores discordantes",IF(OR(U197="Inválido",W197="No realizada",W197="Pendiente"),"No evaluable",IF(AND(OR(R197="Reactivo",R197="Débil"),W197="Positiva"),"Concordante: reactivo con VPH-AR positiva",IF(AND(R197="No reactivo",W197="Negativa"),"Concordante: no reactivo con VPH-AR negativa",IF(AND(OR(R197="Reactivo",R197="Débil"),W197="Negativa"),"Discordancia: reactivo con VPH-AR negativa","Discordancia: no reactivo con VPH-AR positiva"))))))</f>
        <v/>
      </c>
      <c r="AF197" s="13"/>
    </row>
    <row r="198" customFormat="false" ht="15" hidden="false" customHeight="false" outlineLevel="0" collapsed="false">
      <c r="A198" s="13"/>
      <c r="B198" s="14"/>
      <c r="C198" s="13"/>
      <c r="D198" s="13"/>
      <c r="E198" s="13"/>
      <c r="F198" s="13"/>
      <c r="G198" s="13"/>
      <c r="H198" s="15"/>
      <c r="I198" s="13"/>
      <c r="J198" s="13"/>
      <c r="K198" s="13"/>
      <c r="L198" s="13"/>
      <c r="M198" s="13"/>
      <c r="N198" s="13"/>
      <c r="O198" s="14"/>
      <c r="P198" s="15"/>
      <c r="Q198" s="16" t="str">
        <f aca="false">IF(OR(H198="",P198=""),"",ROUND(MOD(P198-H198,1)*1440,0))</f>
        <v/>
      </c>
      <c r="R198" s="13"/>
      <c r="S198" s="13"/>
      <c r="T198" s="16" t="str">
        <f aca="false">IF(OR(R198="",S198=""),"",IF(R198=S198,"Coinciden","DISCORDANCIA entre lectores"))</f>
        <v/>
      </c>
      <c r="U198" s="13"/>
      <c r="V198" s="13"/>
      <c r="W198" s="13"/>
      <c r="X198" s="13"/>
      <c r="Y198" s="13"/>
      <c r="Z198" s="13"/>
      <c r="AA198" s="13"/>
      <c r="AB198" s="14"/>
      <c r="AC198" s="13"/>
      <c r="AD198" s="14"/>
      <c r="AE198" s="16" t="str">
        <f aca="false">IF(OR(R198="",S198="",W198=""),"",IF(R198&lt;&gt;S198,"Lectores discordantes",IF(OR(U198="Inválido",W198="No realizada",W198="Pendiente"),"No evaluable",IF(AND(OR(R198="Reactivo",R198="Débil"),W198="Positiva"),"Concordante: reactivo con VPH-AR positiva",IF(AND(R198="No reactivo",W198="Negativa"),"Concordante: no reactivo con VPH-AR negativa",IF(AND(OR(R198="Reactivo",R198="Débil"),W198="Negativa"),"Discordancia: reactivo con VPH-AR negativa","Discordancia: no reactivo con VPH-AR positiva"))))))</f>
        <v/>
      </c>
      <c r="AF198" s="13"/>
    </row>
    <row r="199" customFormat="false" ht="15" hidden="false" customHeight="false" outlineLevel="0" collapsed="false">
      <c r="A199" s="13"/>
      <c r="B199" s="14"/>
      <c r="C199" s="13"/>
      <c r="D199" s="13"/>
      <c r="E199" s="13"/>
      <c r="F199" s="13"/>
      <c r="G199" s="13"/>
      <c r="H199" s="15"/>
      <c r="I199" s="13"/>
      <c r="J199" s="13"/>
      <c r="K199" s="13"/>
      <c r="L199" s="13"/>
      <c r="M199" s="13"/>
      <c r="N199" s="13"/>
      <c r="O199" s="14"/>
      <c r="P199" s="15"/>
      <c r="Q199" s="16" t="str">
        <f aca="false">IF(OR(H199="",P199=""),"",ROUND(MOD(P199-H199,1)*1440,0))</f>
        <v/>
      </c>
      <c r="R199" s="13"/>
      <c r="S199" s="13"/>
      <c r="T199" s="16" t="str">
        <f aca="false">IF(OR(R199="",S199=""),"",IF(R199=S199,"Coinciden","DISCORDANCIA entre lectores"))</f>
        <v/>
      </c>
      <c r="U199" s="13"/>
      <c r="V199" s="13"/>
      <c r="W199" s="13"/>
      <c r="X199" s="13"/>
      <c r="Y199" s="13"/>
      <c r="Z199" s="13"/>
      <c r="AA199" s="13"/>
      <c r="AB199" s="14"/>
      <c r="AC199" s="13"/>
      <c r="AD199" s="14"/>
      <c r="AE199" s="16" t="str">
        <f aca="false">IF(OR(R199="",S199="",W199=""),"",IF(R199&lt;&gt;S199,"Lectores discordantes",IF(OR(U199="Inválido",W199="No realizada",W199="Pendiente"),"No evaluable",IF(AND(OR(R199="Reactivo",R199="Débil"),W199="Positiva"),"Concordante: reactivo con VPH-AR positiva",IF(AND(R199="No reactivo",W199="Negativa"),"Concordante: no reactivo con VPH-AR negativa",IF(AND(OR(R199="Reactivo",R199="Débil"),W199="Negativa"),"Discordancia: reactivo con VPH-AR negativa","Discordancia: no reactivo con VPH-AR positiva"))))))</f>
        <v/>
      </c>
      <c r="AF199" s="13"/>
    </row>
    <row r="200" customFormat="false" ht="15" hidden="false" customHeight="false" outlineLevel="0" collapsed="false">
      <c r="A200" s="13"/>
      <c r="B200" s="14"/>
      <c r="C200" s="13"/>
      <c r="D200" s="13"/>
      <c r="E200" s="13"/>
      <c r="F200" s="13"/>
      <c r="G200" s="13"/>
      <c r="H200" s="15"/>
      <c r="I200" s="13"/>
      <c r="J200" s="13"/>
      <c r="K200" s="13"/>
      <c r="L200" s="13"/>
      <c r="M200" s="13"/>
      <c r="N200" s="13"/>
      <c r="O200" s="14"/>
      <c r="P200" s="15"/>
      <c r="Q200" s="16" t="str">
        <f aca="false">IF(OR(H200="",P200=""),"",ROUND(MOD(P200-H200,1)*1440,0))</f>
        <v/>
      </c>
      <c r="R200" s="13"/>
      <c r="S200" s="13"/>
      <c r="T200" s="16" t="str">
        <f aca="false">IF(OR(R200="",S200=""),"",IF(R200=S200,"Coinciden","DISCORDANCIA entre lectores"))</f>
        <v/>
      </c>
      <c r="U200" s="13"/>
      <c r="V200" s="13"/>
      <c r="W200" s="13"/>
      <c r="X200" s="13"/>
      <c r="Y200" s="13"/>
      <c r="Z200" s="13"/>
      <c r="AA200" s="13"/>
      <c r="AB200" s="14"/>
      <c r="AC200" s="13"/>
      <c r="AD200" s="14"/>
      <c r="AE200" s="16" t="str">
        <f aca="false">IF(OR(R200="",S200="",W200=""),"",IF(R200&lt;&gt;S200,"Lectores discordantes",IF(OR(U200="Inválido",W200="No realizada",W200="Pendiente"),"No evaluable",IF(AND(OR(R200="Reactivo",R200="Débil"),W200="Positiva"),"Concordante: reactivo con VPH-AR positiva",IF(AND(R200="No reactivo",W200="Negativa"),"Concordante: no reactivo con VPH-AR negativa",IF(AND(OR(R200="Reactivo",R200="Débil"),W200="Negativa"),"Discordancia: reactivo con VPH-AR negativa","Discordancia: no reactivo con VPH-AR positiva"))))))</f>
        <v/>
      </c>
      <c r="AF200" s="13"/>
    </row>
    <row r="201" customFormat="false" ht="15" hidden="false" customHeight="false" outlineLevel="0" collapsed="false">
      <c r="A201" s="13"/>
      <c r="B201" s="14"/>
      <c r="C201" s="13"/>
      <c r="D201" s="13"/>
      <c r="E201" s="13"/>
      <c r="F201" s="13"/>
      <c r="G201" s="13"/>
      <c r="H201" s="15"/>
      <c r="I201" s="13"/>
      <c r="J201" s="13"/>
      <c r="K201" s="13"/>
      <c r="L201" s="13"/>
      <c r="M201" s="13"/>
      <c r="N201" s="13"/>
      <c r="O201" s="14"/>
      <c r="P201" s="15"/>
      <c r="Q201" s="16" t="str">
        <f aca="false">IF(OR(H201="",P201=""),"",ROUND(MOD(P201-H201,1)*1440,0))</f>
        <v/>
      </c>
      <c r="R201" s="13"/>
      <c r="S201" s="13"/>
      <c r="T201" s="16" t="str">
        <f aca="false">IF(OR(R201="",S201=""),"",IF(R201=S201,"Coinciden","DISCORDANCIA entre lectores"))</f>
        <v/>
      </c>
      <c r="U201" s="13"/>
      <c r="V201" s="13"/>
      <c r="W201" s="13"/>
      <c r="X201" s="13"/>
      <c r="Y201" s="13"/>
      <c r="Z201" s="13"/>
      <c r="AA201" s="13"/>
      <c r="AB201" s="14"/>
      <c r="AC201" s="13"/>
      <c r="AD201" s="14"/>
      <c r="AE201" s="16" t="str">
        <f aca="false">IF(OR(R201="",S201="",W201=""),"",IF(R201&lt;&gt;S201,"Lectores discordantes",IF(OR(U201="Inválido",W201="No realizada",W201="Pendiente"),"No evaluable",IF(AND(OR(R201="Reactivo",R201="Débil"),W201="Positiva"),"Concordante: reactivo con VPH-AR positiva",IF(AND(R201="No reactivo",W201="Negativa"),"Concordante: no reactivo con VPH-AR negativa",IF(AND(OR(R201="Reactivo",R201="Débil"),W201="Negativa"),"Discordancia: reactivo con VPH-AR negativa","Discordancia: no reactivo con VPH-AR positiva"))))))</f>
        <v/>
      </c>
      <c r="AF201" s="13"/>
    </row>
    <row r="202" customFormat="false" ht="15" hidden="false" customHeight="false" outlineLevel="0" collapsed="false">
      <c r="A202" s="13"/>
      <c r="B202" s="14"/>
      <c r="C202" s="13"/>
      <c r="D202" s="13"/>
      <c r="E202" s="13"/>
      <c r="F202" s="13"/>
      <c r="G202" s="13"/>
      <c r="H202" s="15"/>
      <c r="I202" s="13"/>
      <c r="J202" s="13"/>
      <c r="K202" s="13"/>
      <c r="L202" s="13"/>
      <c r="M202" s="13"/>
      <c r="N202" s="13"/>
      <c r="O202" s="14"/>
      <c r="P202" s="15"/>
      <c r="Q202" s="16" t="str">
        <f aca="false">IF(OR(H202="",P202=""),"",ROUND(MOD(P202-H202,1)*1440,0))</f>
        <v/>
      </c>
      <c r="R202" s="13"/>
      <c r="S202" s="13"/>
      <c r="T202" s="16" t="str">
        <f aca="false">IF(OR(R202="",S202=""),"",IF(R202=S202,"Coinciden","DISCORDANCIA entre lectores"))</f>
        <v/>
      </c>
      <c r="U202" s="13"/>
      <c r="V202" s="13"/>
      <c r="W202" s="13"/>
      <c r="X202" s="13"/>
      <c r="Y202" s="13"/>
      <c r="Z202" s="13"/>
      <c r="AA202" s="13"/>
      <c r="AB202" s="14"/>
      <c r="AC202" s="13"/>
      <c r="AD202" s="14"/>
      <c r="AE202" s="16" t="str">
        <f aca="false">IF(OR(R202="",S202="",W202=""),"",IF(R202&lt;&gt;S202,"Lectores discordantes",IF(OR(U202="Inválido",W202="No realizada",W202="Pendiente"),"No evaluable",IF(AND(OR(R202="Reactivo",R202="Débil"),W202="Positiva"),"Concordante: reactivo con VPH-AR positiva",IF(AND(R202="No reactivo",W202="Negativa"),"Concordante: no reactivo con VPH-AR negativa",IF(AND(OR(R202="Reactivo",R202="Débil"),W202="Negativa"),"Discordancia: reactivo con VPH-AR negativa","Discordancia: no reactivo con VPH-AR positiva"))))))</f>
        <v/>
      </c>
      <c r="AF202" s="13"/>
    </row>
    <row r="203" customFormat="false" ht="15" hidden="false" customHeight="false" outlineLevel="0" collapsed="false">
      <c r="A203" s="13"/>
      <c r="B203" s="14"/>
      <c r="C203" s="13"/>
      <c r="D203" s="13"/>
      <c r="E203" s="13"/>
      <c r="F203" s="13"/>
      <c r="G203" s="13"/>
      <c r="H203" s="15"/>
      <c r="I203" s="13"/>
      <c r="J203" s="13"/>
      <c r="K203" s="13"/>
      <c r="L203" s="13"/>
      <c r="M203" s="13"/>
      <c r="N203" s="13"/>
      <c r="O203" s="14"/>
      <c r="P203" s="15"/>
      <c r="Q203" s="16" t="str">
        <f aca="false">IF(OR(H203="",P203=""),"",ROUND(MOD(P203-H203,1)*1440,0))</f>
        <v/>
      </c>
      <c r="R203" s="13"/>
      <c r="S203" s="13"/>
      <c r="T203" s="16" t="str">
        <f aca="false">IF(OR(R203="",S203=""),"",IF(R203=S203,"Coinciden","DISCORDANCIA entre lectores"))</f>
        <v/>
      </c>
      <c r="U203" s="13"/>
      <c r="V203" s="13"/>
      <c r="W203" s="13"/>
      <c r="X203" s="13"/>
      <c r="Y203" s="13"/>
      <c r="Z203" s="13"/>
      <c r="AA203" s="13"/>
      <c r="AB203" s="14"/>
      <c r="AC203" s="13"/>
      <c r="AD203" s="14"/>
      <c r="AE203" s="16" t="str">
        <f aca="false">IF(OR(R203="",S203="",W203=""),"",IF(R203&lt;&gt;S203,"Lectores discordantes",IF(OR(U203="Inválido",W203="No realizada",W203="Pendiente"),"No evaluable",IF(AND(OR(R203="Reactivo",R203="Débil"),W203="Positiva"),"Concordante: reactivo con VPH-AR positiva",IF(AND(R203="No reactivo",W203="Negativa"),"Concordante: no reactivo con VPH-AR negativa",IF(AND(OR(R203="Reactivo",R203="Débil"),W203="Negativa"),"Discordancia: reactivo con VPH-AR negativa","Discordancia: no reactivo con VPH-AR positiva"))))))</f>
        <v/>
      </c>
      <c r="AF203" s="13"/>
    </row>
    <row r="204" customFormat="false" ht="15" hidden="false" customHeight="false" outlineLevel="0" collapsed="false">
      <c r="A204" s="13"/>
      <c r="B204" s="14"/>
      <c r="C204" s="13"/>
      <c r="D204" s="13"/>
      <c r="E204" s="13"/>
      <c r="F204" s="13"/>
      <c r="G204" s="13"/>
      <c r="H204" s="15"/>
      <c r="I204" s="13"/>
      <c r="J204" s="13"/>
      <c r="K204" s="13"/>
      <c r="L204" s="13"/>
      <c r="M204" s="13"/>
      <c r="N204" s="13"/>
      <c r="O204" s="14"/>
      <c r="P204" s="15"/>
      <c r="Q204" s="16" t="str">
        <f aca="false">IF(OR(H204="",P204=""),"",ROUND(MOD(P204-H204,1)*1440,0))</f>
        <v/>
      </c>
      <c r="R204" s="13"/>
      <c r="S204" s="13"/>
      <c r="T204" s="16" t="str">
        <f aca="false">IF(OR(R204="",S204=""),"",IF(R204=S204,"Coinciden","DISCORDANCIA entre lectores"))</f>
        <v/>
      </c>
      <c r="U204" s="13"/>
      <c r="V204" s="13"/>
      <c r="W204" s="13"/>
      <c r="X204" s="13"/>
      <c r="Y204" s="13"/>
      <c r="Z204" s="13"/>
      <c r="AA204" s="13"/>
      <c r="AB204" s="14"/>
      <c r="AC204" s="13"/>
      <c r="AD204" s="14"/>
      <c r="AE204" s="16" t="str">
        <f aca="false">IF(OR(R204="",S204="",W204=""),"",IF(R204&lt;&gt;S204,"Lectores discordantes",IF(OR(U204="Inválido",W204="No realizada",W204="Pendiente"),"No evaluable",IF(AND(OR(R204="Reactivo",R204="Débil"),W204="Positiva"),"Concordante: reactivo con VPH-AR positiva",IF(AND(R204="No reactivo",W204="Negativa"),"Concordante: no reactivo con VPH-AR negativa",IF(AND(OR(R204="Reactivo",R204="Débil"),W204="Negativa"),"Discordancia: reactivo con VPH-AR negativa","Discordancia: no reactivo con VPH-AR positiva"))))))</f>
        <v/>
      </c>
      <c r="AF204" s="13"/>
    </row>
    <row r="205" customFormat="false" ht="15" hidden="false" customHeight="false" outlineLevel="0" collapsed="false">
      <c r="A205" s="13"/>
      <c r="B205" s="14"/>
      <c r="C205" s="13"/>
      <c r="D205" s="13"/>
      <c r="E205" s="13"/>
      <c r="F205" s="13"/>
      <c r="G205" s="13"/>
      <c r="H205" s="15"/>
      <c r="I205" s="13"/>
      <c r="J205" s="13"/>
      <c r="K205" s="13"/>
      <c r="L205" s="13"/>
      <c r="M205" s="13"/>
      <c r="N205" s="13"/>
      <c r="O205" s="14"/>
      <c r="P205" s="15"/>
      <c r="Q205" s="16" t="str">
        <f aca="false">IF(OR(H205="",P205=""),"",ROUND(MOD(P205-H205,1)*1440,0))</f>
        <v/>
      </c>
      <c r="R205" s="13"/>
      <c r="S205" s="13"/>
      <c r="T205" s="16" t="str">
        <f aca="false">IF(OR(R205="",S205=""),"",IF(R205=S205,"Coinciden","DISCORDANCIA entre lectores"))</f>
        <v/>
      </c>
      <c r="U205" s="13"/>
      <c r="V205" s="13"/>
      <c r="W205" s="13"/>
      <c r="X205" s="13"/>
      <c r="Y205" s="13"/>
      <c r="Z205" s="13"/>
      <c r="AA205" s="13"/>
      <c r="AB205" s="14"/>
      <c r="AC205" s="13"/>
      <c r="AD205" s="14"/>
      <c r="AE205" s="16" t="str">
        <f aca="false">IF(OR(R205="",S205="",W205=""),"",IF(R205&lt;&gt;S205,"Lectores discordantes",IF(OR(U205="Inválido",W205="No realizada",W205="Pendiente"),"No evaluable",IF(AND(OR(R205="Reactivo",R205="Débil"),W205="Positiva"),"Concordante: reactivo con VPH-AR positiva",IF(AND(R205="No reactivo",W205="Negativa"),"Concordante: no reactivo con VPH-AR negativa",IF(AND(OR(R205="Reactivo",R205="Débil"),W205="Negativa"),"Discordancia: reactivo con VPH-AR negativa","Discordancia: no reactivo con VPH-AR positiva"))))))</f>
        <v/>
      </c>
      <c r="AF205" s="13"/>
    </row>
    <row r="206" customFormat="false" ht="15" hidden="false" customHeight="false" outlineLevel="0" collapsed="false">
      <c r="A206" s="13"/>
      <c r="B206" s="14"/>
      <c r="C206" s="13"/>
      <c r="D206" s="13"/>
      <c r="E206" s="13"/>
      <c r="F206" s="13"/>
      <c r="G206" s="13"/>
      <c r="H206" s="15"/>
      <c r="I206" s="13"/>
      <c r="J206" s="13"/>
      <c r="K206" s="13"/>
      <c r="L206" s="13"/>
      <c r="M206" s="13"/>
      <c r="N206" s="13"/>
      <c r="O206" s="14"/>
      <c r="P206" s="15"/>
      <c r="Q206" s="16" t="str">
        <f aca="false">IF(OR(H206="",P206=""),"",ROUND(MOD(P206-H206,1)*1440,0))</f>
        <v/>
      </c>
      <c r="R206" s="13"/>
      <c r="S206" s="13"/>
      <c r="T206" s="16" t="str">
        <f aca="false">IF(OR(R206="",S206=""),"",IF(R206=S206,"Coinciden","DISCORDANCIA entre lectores"))</f>
        <v/>
      </c>
      <c r="U206" s="13"/>
      <c r="V206" s="13"/>
      <c r="W206" s="13"/>
      <c r="X206" s="13"/>
      <c r="Y206" s="13"/>
      <c r="Z206" s="13"/>
      <c r="AA206" s="13"/>
      <c r="AB206" s="14"/>
      <c r="AC206" s="13"/>
      <c r="AD206" s="14"/>
      <c r="AE206" s="16" t="str">
        <f aca="false">IF(OR(R206="",S206="",W206=""),"",IF(R206&lt;&gt;S206,"Lectores discordantes",IF(OR(U206="Inválido",W206="No realizada",W206="Pendiente"),"No evaluable",IF(AND(OR(R206="Reactivo",R206="Débil"),W206="Positiva"),"Concordante: reactivo con VPH-AR positiva",IF(AND(R206="No reactivo",W206="Negativa"),"Concordante: no reactivo con VPH-AR negativa",IF(AND(OR(R206="Reactivo",R206="Débil"),W206="Negativa"),"Discordancia: reactivo con VPH-AR negativa","Discordancia: no reactivo con VPH-AR positiva"))))))</f>
        <v/>
      </c>
      <c r="AF206" s="13"/>
    </row>
    <row r="207" customFormat="false" ht="15" hidden="false" customHeight="false" outlineLevel="0" collapsed="false">
      <c r="A207" s="13"/>
      <c r="B207" s="14"/>
      <c r="C207" s="13"/>
      <c r="D207" s="13"/>
      <c r="E207" s="13"/>
      <c r="F207" s="13"/>
      <c r="G207" s="13"/>
      <c r="H207" s="15"/>
      <c r="I207" s="13"/>
      <c r="J207" s="13"/>
      <c r="K207" s="13"/>
      <c r="L207" s="13"/>
      <c r="M207" s="13"/>
      <c r="N207" s="13"/>
      <c r="O207" s="14"/>
      <c r="P207" s="15"/>
      <c r="Q207" s="16" t="str">
        <f aca="false">IF(OR(H207="",P207=""),"",ROUND(MOD(P207-H207,1)*1440,0))</f>
        <v/>
      </c>
      <c r="R207" s="13"/>
      <c r="S207" s="13"/>
      <c r="T207" s="16" t="str">
        <f aca="false">IF(OR(R207="",S207=""),"",IF(R207=S207,"Coinciden","DISCORDANCIA entre lectores"))</f>
        <v/>
      </c>
      <c r="U207" s="13"/>
      <c r="V207" s="13"/>
      <c r="W207" s="13"/>
      <c r="X207" s="13"/>
      <c r="Y207" s="13"/>
      <c r="Z207" s="13"/>
      <c r="AA207" s="13"/>
      <c r="AB207" s="14"/>
      <c r="AC207" s="13"/>
      <c r="AD207" s="14"/>
      <c r="AE207" s="16" t="str">
        <f aca="false">IF(OR(R207="",S207="",W207=""),"",IF(R207&lt;&gt;S207,"Lectores discordantes",IF(OR(U207="Inválido",W207="No realizada",W207="Pendiente"),"No evaluable",IF(AND(OR(R207="Reactivo",R207="Débil"),W207="Positiva"),"Concordante: reactivo con VPH-AR positiva",IF(AND(R207="No reactivo",W207="Negativa"),"Concordante: no reactivo con VPH-AR negativa",IF(AND(OR(R207="Reactivo",R207="Débil"),W207="Negativa"),"Discordancia: reactivo con VPH-AR negativa","Discordancia: no reactivo con VPH-AR positiva"))))))</f>
        <v/>
      </c>
      <c r="AF207" s="13"/>
    </row>
    <row r="208" customFormat="false" ht="15" hidden="false" customHeight="false" outlineLevel="0" collapsed="false">
      <c r="A208" s="13"/>
      <c r="B208" s="14"/>
      <c r="C208" s="13"/>
      <c r="D208" s="13"/>
      <c r="E208" s="13"/>
      <c r="F208" s="13"/>
      <c r="G208" s="13"/>
      <c r="H208" s="15"/>
      <c r="I208" s="13"/>
      <c r="J208" s="13"/>
      <c r="K208" s="13"/>
      <c r="L208" s="13"/>
      <c r="M208" s="13"/>
      <c r="N208" s="13"/>
      <c r="O208" s="14"/>
      <c r="P208" s="15"/>
      <c r="Q208" s="16" t="str">
        <f aca="false">IF(OR(H208="",P208=""),"",ROUND(MOD(P208-H208,1)*1440,0))</f>
        <v/>
      </c>
      <c r="R208" s="13"/>
      <c r="S208" s="13"/>
      <c r="T208" s="16" t="str">
        <f aca="false">IF(OR(R208="",S208=""),"",IF(R208=S208,"Coinciden","DISCORDANCIA entre lectores"))</f>
        <v/>
      </c>
      <c r="U208" s="13"/>
      <c r="V208" s="13"/>
      <c r="W208" s="13"/>
      <c r="X208" s="13"/>
      <c r="Y208" s="13"/>
      <c r="Z208" s="13"/>
      <c r="AA208" s="13"/>
      <c r="AB208" s="14"/>
      <c r="AC208" s="13"/>
      <c r="AD208" s="14"/>
      <c r="AE208" s="16" t="str">
        <f aca="false">IF(OR(R208="",S208="",W208=""),"",IF(R208&lt;&gt;S208,"Lectores discordantes",IF(OR(U208="Inválido",W208="No realizada",W208="Pendiente"),"No evaluable",IF(AND(OR(R208="Reactivo",R208="Débil"),W208="Positiva"),"Concordante: reactivo con VPH-AR positiva",IF(AND(R208="No reactivo",W208="Negativa"),"Concordante: no reactivo con VPH-AR negativa",IF(AND(OR(R208="Reactivo",R208="Débil"),W208="Negativa"),"Discordancia: reactivo con VPH-AR negativa","Discordancia: no reactivo con VPH-AR positiva"))))))</f>
        <v/>
      </c>
      <c r="AF208" s="13"/>
    </row>
    <row r="209" customFormat="false" ht="15" hidden="false" customHeight="false" outlineLevel="0" collapsed="false">
      <c r="A209" s="13"/>
      <c r="B209" s="14"/>
      <c r="C209" s="13"/>
      <c r="D209" s="13"/>
      <c r="E209" s="13"/>
      <c r="F209" s="13"/>
      <c r="G209" s="13"/>
      <c r="H209" s="15"/>
      <c r="I209" s="13"/>
      <c r="J209" s="13"/>
      <c r="K209" s="13"/>
      <c r="L209" s="13"/>
      <c r="M209" s="13"/>
      <c r="N209" s="13"/>
      <c r="O209" s="14"/>
      <c r="P209" s="15"/>
      <c r="Q209" s="16" t="str">
        <f aca="false">IF(OR(H209="",P209=""),"",ROUND(MOD(P209-H209,1)*1440,0))</f>
        <v/>
      </c>
      <c r="R209" s="13"/>
      <c r="S209" s="13"/>
      <c r="T209" s="16" t="str">
        <f aca="false">IF(OR(R209="",S209=""),"",IF(R209=S209,"Coinciden","DISCORDANCIA entre lectores"))</f>
        <v/>
      </c>
      <c r="U209" s="13"/>
      <c r="V209" s="13"/>
      <c r="W209" s="13"/>
      <c r="X209" s="13"/>
      <c r="Y209" s="13"/>
      <c r="Z209" s="13"/>
      <c r="AA209" s="13"/>
      <c r="AB209" s="14"/>
      <c r="AC209" s="13"/>
      <c r="AD209" s="14"/>
      <c r="AE209" s="16" t="str">
        <f aca="false">IF(OR(R209="",S209="",W209=""),"",IF(R209&lt;&gt;S209,"Lectores discordantes",IF(OR(U209="Inválido",W209="No realizada",W209="Pendiente"),"No evaluable",IF(AND(OR(R209="Reactivo",R209="Débil"),W209="Positiva"),"Concordante: reactivo con VPH-AR positiva",IF(AND(R209="No reactivo",W209="Negativa"),"Concordante: no reactivo con VPH-AR negativa",IF(AND(OR(R209="Reactivo",R209="Débil"),W209="Negativa"),"Discordancia: reactivo con VPH-AR negativa","Discordancia: no reactivo con VPH-AR positiva"))))))</f>
        <v/>
      </c>
      <c r="AF209" s="13"/>
    </row>
    <row r="210" customFormat="false" ht="15" hidden="false" customHeight="false" outlineLevel="0" collapsed="false">
      <c r="A210" s="13"/>
      <c r="B210" s="14"/>
      <c r="C210" s="13"/>
      <c r="D210" s="13"/>
      <c r="E210" s="13"/>
      <c r="F210" s="13"/>
      <c r="G210" s="13"/>
      <c r="H210" s="15"/>
      <c r="I210" s="13"/>
      <c r="J210" s="13"/>
      <c r="K210" s="13"/>
      <c r="L210" s="13"/>
      <c r="M210" s="13"/>
      <c r="N210" s="13"/>
      <c r="O210" s="14"/>
      <c r="P210" s="15"/>
      <c r="Q210" s="16" t="str">
        <f aca="false">IF(OR(H210="",P210=""),"",ROUND(MOD(P210-H210,1)*1440,0))</f>
        <v/>
      </c>
      <c r="R210" s="13"/>
      <c r="S210" s="13"/>
      <c r="T210" s="16" t="str">
        <f aca="false">IF(OR(R210="",S210=""),"",IF(R210=S210,"Coinciden","DISCORDANCIA entre lectores"))</f>
        <v/>
      </c>
      <c r="U210" s="13"/>
      <c r="V210" s="13"/>
      <c r="W210" s="13"/>
      <c r="X210" s="13"/>
      <c r="Y210" s="13"/>
      <c r="Z210" s="13"/>
      <c r="AA210" s="13"/>
      <c r="AB210" s="14"/>
      <c r="AC210" s="13"/>
      <c r="AD210" s="14"/>
      <c r="AE210" s="16" t="str">
        <f aca="false">IF(OR(R210="",S210="",W210=""),"",IF(R210&lt;&gt;S210,"Lectores discordantes",IF(OR(U210="Inválido",W210="No realizada",W210="Pendiente"),"No evaluable",IF(AND(OR(R210="Reactivo",R210="Débil"),W210="Positiva"),"Concordante: reactivo con VPH-AR positiva",IF(AND(R210="No reactivo",W210="Negativa"),"Concordante: no reactivo con VPH-AR negativa",IF(AND(OR(R210="Reactivo",R210="Débil"),W210="Negativa"),"Discordancia: reactivo con VPH-AR negativa","Discordancia: no reactivo con VPH-AR positiva"))))))</f>
        <v/>
      </c>
      <c r="AF210" s="13"/>
    </row>
    <row r="211" customFormat="false" ht="15" hidden="false" customHeight="false" outlineLevel="0" collapsed="false">
      <c r="A211" s="13"/>
      <c r="B211" s="14"/>
      <c r="C211" s="13"/>
      <c r="D211" s="13"/>
      <c r="E211" s="13"/>
      <c r="F211" s="13"/>
      <c r="G211" s="13"/>
      <c r="H211" s="15"/>
      <c r="I211" s="13"/>
      <c r="J211" s="13"/>
      <c r="K211" s="13"/>
      <c r="L211" s="13"/>
      <c r="M211" s="13"/>
      <c r="N211" s="13"/>
      <c r="O211" s="14"/>
      <c r="P211" s="15"/>
      <c r="Q211" s="16" t="str">
        <f aca="false">IF(OR(H211="",P211=""),"",ROUND(MOD(P211-H211,1)*1440,0))</f>
        <v/>
      </c>
      <c r="R211" s="13"/>
      <c r="S211" s="13"/>
      <c r="T211" s="16" t="str">
        <f aca="false">IF(OR(R211="",S211=""),"",IF(R211=S211,"Coinciden","DISCORDANCIA entre lectores"))</f>
        <v/>
      </c>
      <c r="U211" s="13"/>
      <c r="V211" s="13"/>
      <c r="W211" s="13"/>
      <c r="X211" s="13"/>
      <c r="Y211" s="13"/>
      <c r="Z211" s="13"/>
      <c r="AA211" s="13"/>
      <c r="AB211" s="14"/>
      <c r="AC211" s="13"/>
      <c r="AD211" s="14"/>
      <c r="AE211" s="16" t="str">
        <f aca="false">IF(OR(R211="",S211="",W211=""),"",IF(R211&lt;&gt;S211,"Lectores discordantes",IF(OR(U211="Inválido",W211="No realizada",W211="Pendiente"),"No evaluable",IF(AND(OR(R211="Reactivo",R211="Débil"),W211="Positiva"),"Concordante: reactivo con VPH-AR positiva",IF(AND(R211="No reactivo",W211="Negativa"),"Concordante: no reactivo con VPH-AR negativa",IF(AND(OR(R211="Reactivo",R211="Débil"),W211="Negativa"),"Discordancia: reactivo con VPH-AR negativa","Discordancia: no reactivo con VPH-AR positiva"))))))</f>
        <v/>
      </c>
      <c r="AF211" s="13"/>
    </row>
    <row r="212" customFormat="false" ht="15" hidden="false" customHeight="false" outlineLevel="0" collapsed="false">
      <c r="A212" s="13"/>
      <c r="B212" s="14"/>
      <c r="C212" s="13"/>
      <c r="D212" s="13"/>
      <c r="E212" s="13"/>
      <c r="F212" s="13"/>
      <c r="G212" s="13"/>
      <c r="H212" s="15"/>
      <c r="I212" s="13"/>
      <c r="J212" s="13"/>
      <c r="K212" s="13"/>
      <c r="L212" s="13"/>
      <c r="M212" s="13"/>
      <c r="N212" s="13"/>
      <c r="O212" s="14"/>
      <c r="P212" s="15"/>
      <c r="Q212" s="16" t="str">
        <f aca="false">IF(OR(H212="",P212=""),"",ROUND(MOD(P212-H212,1)*1440,0))</f>
        <v/>
      </c>
      <c r="R212" s="13"/>
      <c r="S212" s="13"/>
      <c r="T212" s="16" t="str">
        <f aca="false">IF(OR(R212="",S212=""),"",IF(R212=S212,"Coinciden","DISCORDANCIA entre lectores"))</f>
        <v/>
      </c>
      <c r="U212" s="13"/>
      <c r="V212" s="13"/>
      <c r="W212" s="13"/>
      <c r="X212" s="13"/>
      <c r="Y212" s="13"/>
      <c r="Z212" s="13"/>
      <c r="AA212" s="13"/>
      <c r="AB212" s="14"/>
      <c r="AC212" s="13"/>
      <c r="AD212" s="14"/>
      <c r="AE212" s="16" t="str">
        <f aca="false">IF(OR(R212="",S212="",W212=""),"",IF(R212&lt;&gt;S212,"Lectores discordantes",IF(OR(U212="Inválido",W212="No realizada",W212="Pendiente"),"No evaluable",IF(AND(OR(R212="Reactivo",R212="Débil"),W212="Positiva"),"Concordante: reactivo con VPH-AR positiva",IF(AND(R212="No reactivo",W212="Negativa"),"Concordante: no reactivo con VPH-AR negativa",IF(AND(OR(R212="Reactivo",R212="Débil"),W212="Negativa"),"Discordancia: reactivo con VPH-AR negativa","Discordancia: no reactivo con VPH-AR positiva"))))))</f>
        <v/>
      </c>
      <c r="AF212" s="13"/>
    </row>
    <row r="213" customFormat="false" ht="15" hidden="false" customHeight="false" outlineLevel="0" collapsed="false">
      <c r="A213" s="13"/>
      <c r="B213" s="14"/>
      <c r="C213" s="13"/>
      <c r="D213" s="13"/>
      <c r="E213" s="13"/>
      <c r="F213" s="13"/>
      <c r="G213" s="13"/>
      <c r="H213" s="15"/>
      <c r="I213" s="13"/>
      <c r="J213" s="13"/>
      <c r="K213" s="13"/>
      <c r="L213" s="13"/>
      <c r="M213" s="13"/>
      <c r="N213" s="13"/>
      <c r="O213" s="14"/>
      <c r="P213" s="15"/>
      <c r="Q213" s="16" t="str">
        <f aca="false">IF(OR(H213="",P213=""),"",ROUND(MOD(P213-H213,1)*1440,0))</f>
        <v/>
      </c>
      <c r="R213" s="13"/>
      <c r="S213" s="13"/>
      <c r="T213" s="16" t="str">
        <f aca="false">IF(OR(R213="",S213=""),"",IF(R213=S213,"Coinciden","DISCORDANCIA entre lectores"))</f>
        <v/>
      </c>
      <c r="U213" s="13"/>
      <c r="V213" s="13"/>
      <c r="W213" s="13"/>
      <c r="X213" s="13"/>
      <c r="Y213" s="13"/>
      <c r="Z213" s="13"/>
      <c r="AA213" s="13"/>
      <c r="AB213" s="14"/>
      <c r="AC213" s="13"/>
      <c r="AD213" s="14"/>
      <c r="AE213" s="16" t="str">
        <f aca="false">IF(OR(R213="",S213="",W213=""),"",IF(R213&lt;&gt;S213,"Lectores discordantes",IF(OR(U213="Inválido",W213="No realizada",W213="Pendiente"),"No evaluable",IF(AND(OR(R213="Reactivo",R213="Débil"),W213="Positiva"),"Concordante: reactivo con VPH-AR positiva",IF(AND(R213="No reactivo",W213="Negativa"),"Concordante: no reactivo con VPH-AR negativa",IF(AND(OR(R213="Reactivo",R213="Débil"),W213="Negativa"),"Discordancia: reactivo con VPH-AR negativa","Discordancia: no reactivo con VPH-AR positiva"))))))</f>
        <v/>
      </c>
      <c r="AF213" s="13"/>
    </row>
    <row r="214" customFormat="false" ht="15" hidden="false" customHeight="false" outlineLevel="0" collapsed="false">
      <c r="A214" s="13"/>
      <c r="B214" s="14"/>
      <c r="C214" s="13"/>
      <c r="D214" s="13"/>
      <c r="E214" s="13"/>
      <c r="F214" s="13"/>
      <c r="G214" s="13"/>
      <c r="H214" s="15"/>
      <c r="I214" s="13"/>
      <c r="J214" s="13"/>
      <c r="K214" s="13"/>
      <c r="L214" s="13"/>
      <c r="M214" s="13"/>
      <c r="N214" s="13"/>
      <c r="O214" s="14"/>
      <c r="P214" s="15"/>
      <c r="Q214" s="16" t="str">
        <f aca="false">IF(OR(H214="",P214=""),"",ROUND(MOD(P214-H214,1)*1440,0))</f>
        <v/>
      </c>
      <c r="R214" s="13"/>
      <c r="S214" s="13"/>
      <c r="T214" s="16" t="str">
        <f aca="false">IF(OR(R214="",S214=""),"",IF(R214=S214,"Coinciden","DISCORDANCIA entre lectores"))</f>
        <v/>
      </c>
      <c r="U214" s="13"/>
      <c r="V214" s="13"/>
      <c r="W214" s="13"/>
      <c r="X214" s="13"/>
      <c r="Y214" s="13"/>
      <c r="Z214" s="13"/>
      <c r="AA214" s="13"/>
      <c r="AB214" s="14"/>
      <c r="AC214" s="13"/>
      <c r="AD214" s="14"/>
      <c r="AE214" s="16" t="str">
        <f aca="false">IF(OR(R214="",S214="",W214=""),"",IF(R214&lt;&gt;S214,"Lectores discordantes",IF(OR(U214="Inválido",W214="No realizada",W214="Pendiente"),"No evaluable",IF(AND(OR(R214="Reactivo",R214="Débil"),W214="Positiva"),"Concordante: reactivo con VPH-AR positiva",IF(AND(R214="No reactivo",W214="Negativa"),"Concordante: no reactivo con VPH-AR negativa",IF(AND(OR(R214="Reactivo",R214="Débil"),W214="Negativa"),"Discordancia: reactivo con VPH-AR negativa","Discordancia: no reactivo con VPH-AR positiva"))))))</f>
        <v/>
      </c>
      <c r="AF214" s="13"/>
    </row>
    <row r="215" customFormat="false" ht="15" hidden="false" customHeight="false" outlineLevel="0" collapsed="false">
      <c r="A215" s="13"/>
      <c r="B215" s="14"/>
      <c r="C215" s="13"/>
      <c r="D215" s="13"/>
      <c r="E215" s="13"/>
      <c r="F215" s="13"/>
      <c r="G215" s="13"/>
      <c r="H215" s="15"/>
      <c r="I215" s="13"/>
      <c r="J215" s="13"/>
      <c r="K215" s="13"/>
      <c r="L215" s="13"/>
      <c r="M215" s="13"/>
      <c r="N215" s="13"/>
      <c r="O215" s="14"/>
      <c r="P215" s="15"/>
      <c r="Q215" s="16" t="str">
        <f aca="false">IF(OR(H215="",P215=""),"",ROUND(MOD(P215-H215,1)*1440,0))</f>
        <v/>
      </c>
      <c r="R215" s="13"/>
      <c r="S215" s="13"/>
      <c r="T215" s="16" t="str">
        <f aca="false">IF(OR(R215="",S215=""),"",IF(R215=S215,"Coinciden","DISCORDANCIA entre lectores"))</f>
        <v/>
      </c>
      <c r="U215" s="13"/>
      <c r="V215" s="13"/>
      <c r="W215" s="13"/>
      <c r="X215" s="13"/>
      <c r="Y215" s="13"/>
      <c r="Z215" s="13"/>
      <c r="AA215" s="13"/>
      <c r="AB215" s="14"/>
      <c r="AC215" s="13"/>
      <c r="AD215" s="14"/>
      <c r="AE215" s="16" t="str">
        <f aca="false">IF(OR(R215="",S215="",W215=""),"",IF(R215&lt;&gt;S215,"Lectores discordantes",IF(OR(U215="Inválido",W215="No realizada",W215="Pendiente"),"No evaluable",IF(AND(OR(R215="Reactivo",R215="Débil"),W215="Positiva"),"Concordante: reactivo con VPH-AR positiva",IF(AND(R215="No reactivo",W215="Negativa"),"Concordante: no reactivo con VPH-AR negativa",IF(AND(OR(R215="Reactivo",R215="Débil"),W215="Negativa"),"Discordancia: reactivo con VPH-AR negativa","Discordancia: no reactivo con VPH-AR positiva"))))))</f>
        <v/>
      </c>
      <c r="AF215" s="13"/>
    </row>
    <row r="216" customFormat="false" ht="15" hidden="false" customHeight="false" outlineLevel="0" collapsed="false">
      <c r="A216" s="13"/>
      <c r="B216" s="14"/>
      <c r="C216" s="13"/>
      <c r="D216" s="13"/>
      <c r="E216" s="13"/>
      <c r="F216" s="13"/>
      <c r="G216" s="13"/>
      <c r="H216" s="15"/>
      <c r="I216" s="13"/>
      <c r="J216" s="13"/>
      <c r="K216" s="13"/>
      <c r="L216" s="13"/>
      <c r="M216" s="13"/>
      <c r="N216" s="13"/>
      <c r="O216" s="14"/>
      <c r="P216" s="15"/>
      <c r="Q216" s="16" t="str">
        <f aca="false">IF(OR(H216="",P216=""),"",ROUND(MOD(P216-H216,1)*1440,0))</f>
        <v/>
      </c>
      <c r="R216" s="13"/>
      <c r="S216" s="13"/>
      <c r="T216" s="16" t="str">
        <f aca="false">IF(OR(R216="",S216=""),"",IF(R216=S216,"Coinciden","DISCORDANCIA entre lectores"))</f>
        <v/>
      </c>
      <c r="U216" s="13"/>
      <c r="V216" s="13"/>
      <c r="W216" s="13"/>
      <c r="X216" s="13"/>
      <c r="Y216" s="13"/>
      <c r="Z216" s="13"/>
      <c r="AA216" s="13"/>
      <c r="AB216" s="14"/>
      <c r="AC216" s="13"/>
      <c r="AD216" s="14"/>
      <c r="AE216" s="16" t="str">
        <f aca="false">IF(OR(R216="",S216="",W216=""),"",IF(R216&lt;&gt;S216,"Lectores discordantes",IF(OR(U216="Inválido",W216="No realizada",W216="Pendiente"),"No evaluable",IF(AND(OR(R216="Reactivo",R216="Débil"),W216="Positiva"),"Concordante: reactivo con VPH-AR positiva",IF(AND(R216="No reactivo",W216="Negativa"),"Concordante: no reactivo con VPH-AR negativa",IF(AND(OR(R216="Reactivo",R216="Débil"),W216="Negativa"),"Discordancia: reactivo con VPH-AR negativa","Discordancia: no reactivo con VPH-AR positiva"))))))</f>
        <v/>
      </c>
      <c r="AF216" s="13"/>
    </row>
    <row r="217" customFormat="false" ht="15" hidden="false" customHeight="false" outlineLevel="0" collapsed="false">
      <c r="A217" s="13"/>
      <c r="B217" s="14"/>
      <c r="C217" s="13"/>
      <c r="D217" s="13"/>
      <c r="E217" s="13"/>
      <c r="F217" s="13"/>
      <c r="G217" s="13"/>
      <c r="H217" s="15"/>
      <c r="I217" s="13"/>
      <c r="J217" s="13"/>
      <c r="K217" s="13"/>
      <c r="L217" s="13"/>
      <c r="M217" s="13"/>
      <c r="N217" s="13"/>
      <c r="O217" s="14"/>
      <c r="P217" s="15"/>
      <c r="Q217" s="16" t="str">
        <f aca="false">IF(OR(H217="",P217=""),"",ROUND(MOD(P217-H217,1)*1440,0))</f>
        <v/>
      </c>
      <c r="R217" s="13"/>
      <c r="S217" s="13"/>
      <c r="T217" s="16" t="str">
        <f aca="false">IF(OR(R217="",S217=""),"",IF(R217=S217,"Coinciden","DISCORDANCIA entre lectores"))</f>
        <v/>
      </c>
      <c r="U217" s="13"/>
      <c r="V217" s="13"/>
      <c r="W217" s="13"/>
      <c r="X217" s="13"/>
      <c r="Y217" s="13"/>
      <c r="Z217" s="13"/>
      <c r="AA217" s="13"/>
      <c r="AB217" s="14"/>
      <c r="AC217" s="13"/>
      <c r="AD217" s="14"/>
      <c r="AE217" s="16" t="str">
        <f aca="false">IF(OR(R217="",S217="",W217=""),"",IF(R217&lt;&gt;S217,"Lectores discordantes",IF(OR(U217="Inválido",W217="No realizada",W217="Pendiente"),"No evaluable",IF(AND(OR(R217="Reactivo",R217="Débil"),W217="Positiva"),"Concordante: reactivo con VPH-AR positiva",IF(AND(R217="No reactivo",W217="Negativa"),"Concordante: no reactivo con VPH-AR negativa",IF(AND(OR(R217="Reactivo",R217="Débil"),W217="Negativa"),"Discordancia: reactivo con VPH-AR negativa","Discordancia: no reactivo con VPH-AR positiva"))))))</f>
        <v/>
      </c>
      <c r="AF217" s="13"/>
    </row>
    <row r="218" customFormat="false" ht="15" hidden="false" customHeight="false" outlineLevel="0" collapsed="false">
      <c r="A218" s="13"/>
      <c r="B218" s="14"/>
      <c r="C218" s="13"/>
      <c r="D218" s="13"/>
      <c r="E218" s="13"/>
      <c r="F218" s="13"/>
      <c r="G218" s="13"/>
      <c r="H218" s="15"/>
      <c r="I218" s="13"/>
      <c r="J218" s="13"/>
      <c r="K218" s="13"/>
      <c r="L218" s="13"/>
      <c r="M218" s="13"/>
      <c r="N218" s="13"/>
      <c r="O218" s="14"/>
      <c r="P218" s="15"/>
      <c r="Q218" s="16" t="str">
        <f aca="false">IF(OR(H218="",P218=""),"",ROUND(MOD(P218-H218,1)*1440,0))</f>
        <v/>
      </c>
      <c r="R218" s="13"/>
      <c r="S218" s="13"/>
      <c r="T218" s="16" t="str">
        <f aca="false">IF(OR(R218="",S218=""),"",IF(R218=S218,"Coinciden","DISCORDANCIA entre lectores"))</f>
        <v/>
      </c>
      <c r="U218" s="13"/>
      <c r="V218" s="13"/>
      <c r="W218" s="13"/>
      <c r="X218" s="13"/>
      <c r="Y218" s="13"/>
      <c r="Z218" s="13"/>
      <c r="AA218" s="13"/>
      <c r="AB218" s="14"/>
      <c r="AC218" s="13"/>
      <c r="AD218" s="14"/>
      <c r="AE218" s="16" t="str">
        <f aca="false">IF(OR(R218="",S218="",W218=""),"",IF(R218&lt;&gt;S218,"Lectores discordantes",IF(OR(U218="Inválido",W218="No realizada",W218="Pendiente"),"No evaluable",IF(AND(OR(R218="Reactivo",R218="Débil"),W218="Positiva"),"Concordante: reactivo con VPH-AR positiva",IF(AND(R218="No reactivo",W218="Negativa"),"Concordante: no reactivo con VPH-AR negativa",IF(AND(OR(R218="Reactivo",R218="Débil"),W218="Negativa"),"Discordancia: reactivo con VPH-AR negativa","Discordancia: no reactivo con VPH-AR positiva"))))))</f>
        <v/>
      </c>
      <c r="AF218" s="13"/>
    </row>
    <row r="219" customFormat="false" ht="15" hidden="false" customHeight="false" outlineLevel="0" collapsed="false">
      <c r="A219" s="13"/>
      <c r="B219" s="14"/>
      <c r="C219" s="13"/>
      <c r="D219" s="13"/>
      <c r="E219" s="13"/>
      <c r="F219" s="13"/>
      <c r="G219" s="13"/>
      <c r="H219" s="15"/>
      <c r="I219" s="13"/>
      <c r="J219" s="13"/>
      <c r="K219" s="13"/>
      <c r="L219" s="13"/>
      <c r="M219" s="13"/>
      <c r="N219" s="13"/>
      <c r="O219" s="14"/>
      <c r="P219" s="15"/>
      <c r="Q219" s="16" t="str">
        <f aca="false">IF(OR(H219="",P219=""),"",ROUND(MOD(P219-H219,1)*1440,0))</f>
        <v/>
      </c>
      <c r="R219" s="13"/>
      <c r="S219" s="13"/>
      <c r="T219" s="16" t="str">
        <f aca="false">IF(OR(R219="",S219=""),"",IF(R219=S219,"Coinciden","DISCORDANCIA entre lectores"))</f>
        <v/>
      </c>
      <c r="U219" s="13"/>
      <c r="V219" s="13"/>
      <c r="W219" s="13"/>
      <c r="X219" s="13"/>
      <c r="Y219" s="13"/>
      <c r="Z219" s="13"/>
      <c r="AA219" s="13"/>
      <c r="AB219" s="14"/>
      <c r="AC219" s="13"/>
      <c r="AD219" s="14"/>
      <c r="AE219" s="16" t="str">
        <f aca="false">IF(OR(R219="",S219="",W219=""),"",IF(R219&lt;&gt;S219,"Lectores discordantes",IF(OR(U219="Inválido",W219="No realizada",W219="Pendiente"),"No evaluable",IF(AND(OR(R219="Reactivo",R219="Débil"),W219="Positiva"),"Concordante: reactivo con VPH-AR positiva",IF(AND(R219="No reactivo",W219="Negativa"),"Concordante: no reactivo con VPH-AR negativa",IF(AND(OR(R219="Reactivo",R219="Débil"),W219="Negativa"),"Discordancia: reactivo con VPH-AR negativa","Discordancia: no reactivo con VPH-AR positiva"))))))</f>
        <v/>
      </c>
      <c r="AF219" s="13"/>
    </row>
    <row r="220" customFormat="false" ht="15" hidden="false" customHeight="false" outlineLevel="0" collapsed="false">
      <c r="A220" s="13"/>
      <c r="B220" s="14"/>
      <c r="C220" s="13"/>
      <c r="D220" s="13"/>
      <c r="E220" s="13"/>
      <c r="F220" s="13"/>
      <c r="G220" s="13"/>
      <c r="H220" s="15"/>
      <c r="I220" s="13"/>
      <c r="J220" s="13"/>
      <c r="K220" s="13"/>
      <c r="L220" s="13"/>
      <c r="M220" s="13"/>
      <c r="N220" s="13"/>
      <c r="O220" s="14"/>
      <c r="P220" s="15"/>
      <c r="Q220" s="16" t="str">
        <f aca="false">IF(OR(H220="",P220=""),"",ROUND(MOD(P220-H220,1)*1440,0))</f>
        <v/>
      </c>
      <c r="R220" s="13"/>
      <c r="S220" s="13"/>
      <c r="T220" s="16" t="str">
        <f aca="false">IF(OR(R220="",S220=""),"",IF(R220=S220,"Coinciden","DISCORDANCIA entre lectores"))</f>
        <v/>
      </c>
      <c r="U220" s="13"/>
      <c r="V220" s="13"/>
      <c r="W220" s="13"/>
      <c r="X220" s="13"/>
      <c r="Y220" s="13"/>
      <c r="Z220" s="13"/>
      <c r="AA220" s="13"/>
      <c r="AB220" s="14"/>
      <c r="AC220" s="13"/>
      <c r="AD220" s="14"/>
      <c r="AE220" s="16" t="str">
        <f aca="false">IF(OR(R220="",S220="",W220=""),"",IF(R220&lt;&gt;S220,"Lectores discordantes",IF(OR(U220="Inválido",W220="No realizada",W220="Pendiente"),"No evaluable",IF(AND(OR(R220="Reactivo",R220="Débil"),W220="Positiva"),"Concordante: reactivo con VPH-AR positiva",IF(AND(R220="No reactivo",W220="Negativa"),"Concordante: no reactivo con VPH-AR negativa",IF(AND(OR(R220="Reactivo",R220="Débil"),W220="Negativa"),"Discordancia: reactivo con VPH-AR negativa","Discordancia: no reactivo con VPH-AR positiva"))))))</f>
        <v/>
      </c>
      <c r="AF220" s="13"/>
    </row>
    <row r="221" customFormat="false" ht="15" hidden="false" customHeight="false" outlineLevel="0" collapsed="false">
      <c r="A221" s="13"/>
      <c r="B221" s="14"/>
      <c r="C221" s="13"/>
      <c r="D221" s="13"/>
      <c r="E221" s="13"/>
      <c r="F221" s="13"/>
      <c r="G221" s="13"/>
      <c r="H221" s="15"/>
      <c r="I221" s="13"/>
      <c r="J221" s="13"/>
      <c r="K221" s="13"/>
      <c r="L221" s="13"/>
      <c r="M221" s="13"/>
      <c r="N221" s="13"/>
      <c r="O221" s="14"/>
      <c r="P221" s="15"/>
      <c r="Q221" s="16" t="str">
        <f aca="false">IF(OR(H221="",P221=""),"",ROUND(MOD(P221-H221,1)*1440,0))</f>
        <v/>
      </c>
      <c r="R221" s="13"/>
      <c r="S221" s="13"/>
      <c r="T221" s="16" t="str">
        <f aca="false">IF(OR(R221="",S221=""),"",IF(R221=S221,"Coinciden","DISCORDANCIA entre lectores"))</f>
        <v/>
      </c>
      <c r="U221" s="13"/>
      <c r="V221" s="13"/>
      <c r="W221" s="13"/>
      <c r="X221" s="13"/>
      <c r="Y221" s="13"/>
      <c r="Z221" s="13"/>
      <c r="AA221" s="13"/>
      <c r="AB221" s="14"/>
      <c r="AC221" s="13"/>
      <c r="AD221" s="14"/>
      <c r="AE221" s="16" t="str">
        <f aca="false">IF(OR(R221="",S221="",W221=""),"",IF(R221&lt;&gt;S221,"Lectores discordantes",IF(OR(U221="Inválido",W221="No realizada",W221="Pendiente"),"No evaluable",IF(AND(OR(R221="Reactivo",R221="Débil"),W221="Positiva"),"Concordante: reactivo con VPH-AR positiva",IF(AND(R221="No reactivo",W221="Negativa"),"Concordante: no reactivo con VPH-AR negativa",IF(AND(OR(R221="Reactivo",R221="Débil"),W221="Negativa"),"Discordancia: reactivo con VPH-AR negativa","Discordancia: no reactivo con VPH-AR positiva"))))))</f>
        <v/>
      </c>
      <c r="AF221" s="13"/>
    </row>
    <row r="222" customFormat="false" ht="15" hidden="false" customHeight="false" outlineLevel="0" collapsed="false">
      <c r="A222" s="13"/>
      <c r="B222" s="14"/>
      <c r="C222" s="13"/>
      <c r="D222" s="13"/>
      <c r="E222" s="13"/>
      <c r="F222" s="13"/>
      <c r="G222" s="13"/>
      <c r="H222" s="15"/>
      <c r="I222" s="13"/>
      <c r="J222" s="13"/>
      <c r="K222" s="13"/>
      <c r="L222" s="13"/>
      <c r="M222" s="13"/>
      <c r="N222" s="13"/>
      <c r="O222" s="14"/>
      <c r="P222" s="15"/>
      <c r="Q222" s="16" t="str">
        <f aca="false">IF(OR(H222="",P222=""),"",ROUND(MOD(P222-H222,1)*1440,0))</f>
        <v/>
      </c>
      <c r="R222" s="13"/>
      <c r="S222" s="13"/>
      <c r="T222" s="16" t="str">
        <f aca="false">IF(OR(R222="",S222=""),"",IF(R222=S222,"Coinciden","DISCORDANCIA entre lectores"))</f>
        <v/>
      </c>
      <c r="U222" s="13"/>
      <c r="V222" s="13"/>
      <c r="W222" s="13"/>
      <c r="X222" s="13"/>
      <c r="Y222" s="13"/>
      <c r="Z222" s="13"/>
      <c r="AA222" s="13"/>
      <c r="AB222" s="14"/>
      <c r="AC222" s="13"/>
      <c r="AD222" s="14"/>
      <c r="AE222" s="16" t="str">
        <f aca="false">IF(OR(R222="",S222="",W222=""),"",IF(R222&lt;&gt;S222,"Lectores discordantes",IF(OR(U222="Inválido",W222="No realizada",W222="Pendiente"),"No evaluable",IF(AND(OR(R222="Reactivo",R222="Débil"),W222="Positiva"),"Concordante: reactivo con VPH-AR positiva",IF(AND(R222="No reactivo",W222="Negativa"),"Concordante: no reactivo con VPH-AR negativa",IF(AND(OR(R222="Reactivo",R222="Débil"),W222="Negativa"),"Discordancia: reactivo con VPH-AR negativa","Discordancia: no reactivo con VPH-AR positiva"))))))</f>
        <v/>
      </c>
      <c r="AF222" s="13"/>
    </row>
    <row r="223" customFormat="false" ht="15" hidden="false" customHeight="false" outlineLevel="0" collapsed="false">
      <c r="A223" s="13"/>
      <c r="B223" s="14"/>
      <c r="C223" s="13"/>
      <c r="D223" s="13"/>
      <c r="E223" s="13"/>
      <c r="F223" s="13"/>
      <c r="G223" s="13"/>
      <c r="H223" s="15"/>
      <c r="I223" s="13"/>
      <c r="J223" s="13"/>
      <c r="K223" s="13"/>
      <c r="L223" s="13"/>
      <c r="M223" s="13"/>
      <c r="N223" s="13"/>
      <c r="O223" s="14"/>
      <c r="P223" s="15"/>
      <c r="Q223" s="16" t="str">
        <f aca="false">IF(OR(H223="",P223=""),"",ROUND(MOD(P223-H223,1)*1440,0))</f>
        <v/>
      </c>
      <c r="R223" s="13"/>
      <c r="S223" s="13"/>
      <c r="T223" s="16" t="str">
        <f aca="false">IF(OR(R223="",S223=""),"",IF(R223=S223,"Coinciden","DISCORDANCIA entre lectores"))</f>
        <v/>
      </c>
      <c r="U223" s="13"/>
      <c r="V223" s="13"/>
      <c r="W223" s="13"/>
      <c r="X223" s="13"/>
      <c r="Y223" s="13"/>
      <c r="Z223" s="13"/>
      <c r="AA223" s="13"/>
      <c r="AB223" s="14"/>
      <c r="AC223" s="13"/>
      <c r="AD223" s="14"/>
      <c r="AE223" s="16" t="str">
        <f aca="false">IF(OR(R223="",S223="",W223=""),"",IF(R223&lt;&gt;S223,"Lectores discordantes",IF(OR(U223="Inválido",W223="No realizada",W223="Pendiente"),"No evaluable",IF(AND(OR(R223="Reactivo",R223="Débil"),W223="Positiva"),"Concordante: reactivo con VPH-AR positiva",IF(AND(R223="No reactivo",W223="Negativa"),"Concordante: no reactivo con VPH-AR negativa",IF(AND(OR(R223="Reactivo",R223="Débil"),W223="Negativa"),"Discordancia: reactivo con VPH-AR negativa","Discordancia: no reactivo con VPH-AR positiva"))))))</f>
        <v/>
      </c>
      <c r="AF223" s="13"/>
    </row>
    <row r="224" customFormat="false" ht="15" hidden="false" customHeight="false" outlineLevel="0" collapsed="false">
      <c r="A224" s="13"/>
      <c r="B224" s="14"/>
      <c r="C224" s="13"/>
      <c r="D224" s="13"/>
      <c r="E224" s="13"/>
      <c r="F224" s="13"/>
      <c r="G224" s="13"/>
      <c r="H224" s="15"/>
      <c r="I224" s="13"/>
      <c r="J224" s="13"/>
      <c r="K224" s="13"/>
      <c r="L224" s="13"/>
      <c r="M224" s="13"/>
      <c r="N224" s="13"/>
      <c r="O224" s="14"/>
      <c r="P224" s="15"/>
      <c r="Q224" s="16" t="str">
        <f aca="false">IF(OR(H224="",P224=""),"",ROUND(MOD(P224-H224,1)*1440,0))</f>
        <v/>
      </c>
      <c r="R224" s="13"/>
      <c r="S224" s="13"/>
      <c r="T224" s="16" t="str">
        <f aca="false">IF(OR(R224="",S224=""),"",IF(R224=S224,"Coinciden","DISCORDANCIA entre lectores"))</f>
        <v/>
      </c>
      <c r="U224" s="13"/>
      <c r="V224" s="13"/>
      <c r="W224" s="13"/>
      <c r="X224" s="13"/>
      <c r="Y224" s="13"/>
      <c r="Z224" s="13"/>
      <c r="AA224" s="13"/>
      <c r="AB224" s="14"/>
      <c r="AC224" s="13"/>
      <c r="AD224" s="14"/>
      <c r="AE224" s="16" t="str">
        <f aca="false">IF(OR(R224="",S224="",W224=""),"",IF(R224&lt;&gt;S224,"Lectores discordantes",IF(OR(U224="Inválido",W224="No realizada",W224="Pendiente"),"No evaluable",IF(AND(OR(R224="Reactivo",R224="Débil"),W224="Positiva"),"Concordante: reactivo con VPH-AR positiva",IF(AND(R224="No reactivo",W224="Negativa"),"Concordante: no reactivo con VPH-AR negativa",IF(AND(OR(R224="Reactivo",R224="Débil"),W224="Negativa"),"Discordancia: reactivo con VPH-AR negativa","Discordancia: no reactivo con VPH-AR positiva"))))))</f>
        <v/>
      </c>
      <c r="AF224" s="13"/>
    </row>
    <row r="225" customFormat="false" ht="15" hidden="false" customHeight="false" outlineLevel="0" collapsed="false">
      <c r="A225" s="13"/>
      <c r="B225" s="14"/>
      <c r="C225" s="13"/>
      <c r="D225" s="13"/>
      <c r="E225" s="13"/>
      <c r="F225" s="13"/>
      <c r="G225" s="13"/>
      <c r="H225" s="15"/>
      <c r="I225" s="13"/>
      <c r="J225" s="13"/>
      <c r="K225" s="13"/>
      <c r="L225" s="13"/>
      <c r="M225" s="13"/>
      <c r="N225" s="13"/>
      <c r="O225" s="14"/>
      <c r="P225" s="15"/>
      <c r="Q225" s="16" t="str">
        <f aca="false">IF(OR(H225="",P225=""),"",ROUND(MOD(P225-H225,1)*1440,0))</f>
        <v/>
      </c>
      <c r="R225" s="13"/>
      <c r="S225" s="13"/>
      <c r="T225" s="16" t="str">
        <f aca="false">IF(OR(R225="",S225=""),"",IF(R225=S225,"Coinciden","DISCORDANCIA entre lectores"))</f>
        <v/>
      </c>
      <c r="U225" s="13"/>
      <c r="V225" s="13"/>
      <c r="W225" s="13"/>
      <c r="X225" s="13"/>
      <c r="Y225" s="13"/>
      <c r="Z225" s="13"/>
      <c r="AA225" s="13"/>
      <c r="AB225" s="14"/>
      <c r="AC225" s="13"/>
      <c r="AD225" s="14"/>
      <c r="AE225" s="16" t="str">
        <f aca="false">IF(OR(R225="",S225="",W225=""),"",IF(R225&lt;&gt;S225,"Lectores discordantes",IF(OR(U225="Inválido",W225="No realizada",W225="Pendiente"),"No evaluable",IF(AND(OR(R225="Reactivo",R225="Débil"),W225="Positiva"),"Concordante: reactivo con VPH-AR positiva",IF(AND(R225="No reactivo",W225="Negativa"),"Concordante: no reactivo con VPH-AR negativa",IF(AND(OR(R225="Reactivo",R225="Débil"),W225="Negativa"),"Discordancia: reactivo con VPH-AR negativa","Discordancia: no reactivo con VPH-AR positiva"))))))</f>
        <v/>
      </c>
      <c r="AF225" s="13"/>
    </row>
    <row r="226" customFormat="false" ht="15" hidden="false" customHeight="false" outlineLevel="0" collapsed="false">
      <c r="A226" s="13"/>
      <c r="B226" s="14"/>
      <c r="C226" s="13"/>
      <c r="D226" s="13"/>
      <c r="E226" s="13"/>
      <c r="F226" s="13"/>
      <c r="G226" s="13"/>
      <c r="H226" s="15"/>
      <c r="I226" s="13"/>
      <c r="J226" s="13"/>
      <c r="K226" s="13"/>
      <c r="L226" s="13"/>
      <c r="M226" s="13"/>
      <c r="N226" s="13"/>
      <c r="O226" s="14"/>
      <c r="P226" s="15"/>
      <c r="Q226" s="16" t="str">
        <f aca="false">IF(OR(H226="",P226=""),"",ROUND(MOD(P226-H226,1)*1440,0))</f>
        <v/>
      </c>
      <c r="R226" s="13"/>
      <c r="S226" s="13"/>
      <c r="T226" s="16" t="str">
        <f aca="false">IF(OR(R226="",S226=""),"",IF(R226=S226,"Coinciden","DISCORDANCIA entre lectores"))</f>
        <v/>
      </c>
      <c r="U226" s="13"/>
      <c r="V226" s="13"/>
      <c r="W226" s="13"/>
      <c r="X226" s="13"/>
      <c r="Y226" s="13"/>
      <c r="Z226" s="13"/>
      <c r="AA226" s="13"/>
      <c r="AB226" s="14"/>
      <c r="AC226" s="13"/>
      <c r="AD226" s="14"/>
      <c r="AE226" s="16" t="str">
        <f aca="false">IF(OR(R226="",S226="",W226=""),"",IF(R226&lt;&gt;S226,"Lectores discordantes",IF(OR(U226="Inválido",W226="No realizada",W226="Pendiente"),"No evaluable",IF(AND(OR(R226="Reactivo",R226="Débil"),W226="Positiva"),"Concordante: reactivo con VPH-AR positiva",IF(AND(R226="No reactivo",W226="Negativa"),"Concordante: no reactivo con VPH-AR negativa",IF(AND(OR(R226="Reactivo",R226="Débil"),W226="Negativa"),"Discordancia: reactivo con VPH-AR negativa","Discordancia: no reactivo con VPH-AR positiva"))))))</f>
        <v/>
      </c>
      <c r="AF226" s="13"/>
    </row>
    <row r="227" customFormat="false" ht="15" hidden="false" customHeight="false" outlineLevel="0" collapsed="false">
      <c r="A227" s="13"/>
      <c r="B227" s="14"/>
      <c r="C227" s="13"/>
      <c r="D227" s="13"/>
      <c r="E227" s="13"/>
      <c r="F227" s="13"/>
      <c r="G227" s="13"/>
      <c r="H227" s="15"/>
      <c r="I227" s="13"/>
      <c r="J227" s="13"/>
      <c r="K227" s="13"/>
      <c r="L227" s="13"/>
      <c r="M227" s="13"/>
      <c r="N227" s="13"/>
      <c r="O227" s="14"/>
      <c r="P227" s="15"/>
      <c r="Q227" s="16" t="str">
        <f aca="false">IF(OR(H227="",P227=""),"",ROUND(MOD(P227-H227,1)*1440,0))</f>
        <v/>
      </c>
      <c r="R227" s="13"/>
      <c r="S227" s="13"/>
      <c r="T227" s="16" t="str">
        <f aca="false">IF(OR(R227="",S227=""),"",IF(R227=S227,"Coinciden","DISCORDANCIA entre lectores"))</f>
        <v/>
      </c>
      <c r="U227" s="13"/>
      <c r="V227" s="13"/>
      <c r="W227" s="13"/>
      <c r="X227" s="13"/>
      <c r="Y227" s="13"/>
      <c r="Z227" s="13"/>
      <c r="AA227" s="13"/>
      <c r="AB227" s="14"/>
      <c r="AC227" s="13"/>
      <c r="AD227" s="14"/>
      <c r="AE227" s="16" t="str">
        <f aca="false">IF(OR(R227="",S227="",W227=""),"",IF(R227&lt;&gt;S227,"Lectores discordantes",IF(OR(U227="Inválido",W227="No realizada",W227="Pendiente"),"No evaluable",IF(AND(OR(R227="Reactivo",R227="Débil"),W227="Positiva"),"Concordante: reactivo con VPH-AR positiva",IF(AND(R227="No reactivo",W227="Negativa"),"Concordante: no reactivo con VPH-AR negativa",IF(AND(OR(R227="Reactivo",R227="Débil"),W227="Negativa"),"Discordancia: reactivo con VPH-AR negativa","Discordancia: no reactivo con VPH-AR positiva"))))))</f>
        <v/>
      </c>
      <c r="AF227" s="13"/>
    </row>
    <row r="228" customFormat="false" ht="15" hidden="false" customHeight="false" outlineLevel="0" collapsed="false">
      <c r="A228" s="13"/>
      <c r="B228" s="14"/>
      <c r="C228" s="13"/>
      <c r="D228" s="13"/>
      <c r="E228" s="13"/>
      <c r="F228" s="13"/>
      <c r="G228" s="13"/>
      <c r="H228" s="15"/>
      <c r="I228" s="13"/>
      <c r="J228" s="13"/>
      <c r="K228" s="13"/>
      <c r="L228" s="13"/>
      <c r="M228" s="13"/>
      <c r="N228" s="13"/>
      <c r="O228" s="14"/>
      <c r="P228" s="15"/>
      <c r="Q228" s="16" t="str">
        <f aca="false">IF(OR(H228="",P228=""),"",ROUND(MOD(P228-H228,1)*1440,0))</f>
        <v/>
      </c>
      <c r="R228" s="13"/>
      <c r="S228" s="13"/>
      <c r="T228" s="16" t="str">
        <f aca="false">IF(OR(R228="",S228=""),"",IF(R228=S228,"Coinciden","DISCORDANCIA entre lectores"))</f>
        <v/>
      </c>
      <c r="U228" s="13"/>
      <c r="V228" s="13"/>
      <c r="W228" s="13"/>
      <c r="X228" s="13"/>
      <c r="Y228" s="13"/>
      <c r="Z228" s="13"/>
      <c r="AA228" s="13"/>
      <c r="AB228" s="14"/>
      <c r="AC228" s="13"/>
      <c r="AD228" s="14"/>
      <c r="AE228" s="16" t="str">
        <f aca="false">IF(OR(R228="",S228="",W228=""),"",IF(R228&lt;&gt;S228,"Lectores discordantes",IF(OR(U228="Inválido",W228="No realizada",W228="Pendiente"),"No evaluable",IF(AND(OR(R228="Reactivo",R228="Débil"),W228="Positiva"),"Concordante: reactivo con VPH-AR positiva",IF(AND(R228="No reactivo",W228="Negativa"),"Concordante: no reactivo con VPH-AR negativa",IF(AND(OR(R228="Reactivo",R228="Débil"),W228="Negativa"),"Discordancia: reactivo con VPH-AR negativa","Discordancia: no reactivo con VPH-AR positiva"))))))</f>
        <v/>
      </c>
      <c r="AF228" s="13"/>
    </row>
    <row r="229" customFormat="false" ht="15" hidden="false" customHeight="false" outlineLevel="0" collapsed="false">
      <c r="A229" s="13"/>
      <c r="B229" s="14"/>
      <c r="C229" s="13"/>
      <c r="D229" s="13"/>
      <c r="E229" s="13"/>
      <c r="F229" s="13"/>
      <c r="G229" s="13"/>
      <c r="H229" s="15"/>
      <c r="I229" s="13"/>
      <c r="J229" s="13"/>
      <c r="K229" s="13"/>
      <c r="L229" s="13"/>
      <c r="M229" s="13"/>
      <c r="N229" s="13"/>
      <c r="O229" s="14"/>
      <c r="P229" s="15"/>
      <c r="Q229" s="16" t="str">
        <f aca="false">IF(OR(H229="",P229=""),"",ROUND(MOD(P229-H229,1)*1440,0))</f>
        <v/>
      </c>
      <c r="R229" s="13"/>
      <c r="S229" s="13"/>
      <c r="T229" s="16" t="str">
        <f aca="false">IF(OR(R229="",S229=""),"",IF(R229=S229,"Coinciden","DISCORDANCIA entre lectores"))</f>
        <v/>
      </c>
      <c r="U229" s="13"/>
      <c r="V229" s="13"/>
      <c r="W229" s="13"/>
      <c r="X229" s="13"/>
      <c r="Y229" s="13"/>
      <c r="Z229" s="13"/>
      <c r="AA229" s="13"/>
      <c r="AB229" s="14"/>
      <c r="AC229" s="13"/>
      <c r="AD229" s="14"/>
      <c r="AE229" s="16" t="str">
        <f aca="false">IF(OR(R229="",S229="",W229=""),"",IF(R229&lt;&gt;S229,"Lectores discordantes",IF(OR(U229="Inválido",W229="No realizada",W229="Pendiente"),"No evaluable",IF(AND(OR(R229="Reactivo",R229="Débil"),W229="Positiva"),"Concordante: reactivo con VPH-AR positiva",IF(AND(R229="No reactivo",W229="Negativa"),"Concordante: no reactivo con VPH-AR negativa",IF(AND(OR(R229="Reactivo",R229="Débil"),W229="Negativa"),"Discordancia: reactivo con VPH-AR negativa","Discordancia: no reactivo con VPH-AR positiva"))))))</f>
        <v/>
      </c>
      <c r="AF229" s="13"/>
    </row>
    <row r="230" customFormat="false" ht="15" hidden="false" customHeight="false" outlineLevel="0" collapsed="false">
      <c r="A230" s="13"/>
      <c r="B230" s="14"/>
      <c r="C230" s="13"/>
      <c r="D230" s="13"/>
      <c r="E230" s="13"/>
      <c r="F230" s="13"/>
      <c r="G230" s="13"/>
      <c r="H230" s="15"/>
      <c r="I230" s="13"/>
      <c r="J230" s="13"/>
      <c r="K230" s="13"/>
      <c r="L230" s="13"/>
      <c r="M230" s="13"/>
      <c r="N230" s="13"/>
      <c r="O230" s="14"/>
      <c r="P230" s="15"/>
      <c r="Q230" s="16" t="str">
        <f aca="false">IF(OR(H230="",P230=""),"",ROUND(MOD(P230-H230,1)*1440,0))</f>
        <v/>
      </c>
      <c r="R230" s="13"/>
      <c r="S230" s="13"/>
      <c r="T230" s="16" t="str">
        <f aca="false">IF(OR(R230="",S230=""),"",IF(R230=S230,"Coinciden","DISCORDANCIA entre lectores"))</f>
        <v/>
      </c>
      <c r="U230" s="13"/>
      <c r="V230" s="13"/>
      <c r="W230" s="13"/>
      <c r="X230" s="13"/>
      <c r="Y230" s="13"/>
      <c r="Z230" s="13"/>
      <c r="AA230" s="13"/>
      <c r="AB230" s="14"/>
      <c r="AC230" s="13"/>
      <c r="AD230" s="14"/>
      <c r="AE230" s="16" t="str">
        <f aca="false">IF(OR(R230="",S230="",W230=""),"",IF(R230&lt;&gt;S230,"Lectores discordantes",IF(OR(U230="Inválido",W230="No realizada",W230="Pendiente"),"No evaluable",IF(AND(OR(R230="Reactivo",R230="Débil"),W230="Positiva"),"Concordante: reactivo con VPH-AR positiva",IF(AND(R230="No reactivo",W230="Negativa"),"Concordante: no reactivo con VPH-AR negativa",IF(AND(OR(R230="Reactivo",R230="Débil"),W230="Negativa"),"Discordancia: reactivo con VPH-AR negativa","Discordancia: no reactivo con VPH-AR positiva"))))))</f>
        <v/>
      </c>
      <c r="AF230" s="13"/>
    </row>
    <row r="231" customFormat="false" ht="15" hidden="false" customHeight="false" outlineLevel="0" collapsed="false">
      <c r="A231" s="13"/>
      <c r="B231" s="14"/>
      <c r="C231" s="13"/>
      <c r="D231" s="13"/>
      <c r="E231" s="13"/>
      <c r="F231" s="13"/>
      <c r="G231" s="13"/>
      <c r="H231" s="15"/>
      <c r="I231" s="13"/>
      <c r="J231" s="13"/>
      <c r="K231" s="13"/>
      <c r="L231" s="13"/>
      <c r="M231" s="13"/>
      <c r="N231" s="13"/>
      <c r="O231" s="14"/>
      <c r="P231" s="15"/>
      <c r="Q231" s="16" t="str">
        <f aca="false">IF(OR(H231="",P231=""),"",ROUND(MOD(P231-H231,1)*1440,0))</f>
        <v/>
      </c>
      <c r="R231" s="13"/>
      <c r="S231" s="13"/>
      <c r="T231" s="16" t="str">
        <f aca="false">IF(OR(R231="",S231=""),"",IF(R231=S231,"Coinciden","DISCORDANCIA entre lectores"))</f>
        <v/>
      </c>
      <c r="U231" s="13"/>
      <c r="V231" s="13"/>
      <c r="W231" s="13"/>
      <c r="X231" s="13"/>
      <c r="Y231" s="13"/>
      <c r="Z231" s="13"/>
      <c r="AA231" s="13"/>
      <c r="AB231" s="14"/>
      <c r="AC231" s="13"/>
      <c r="AD231" s="14"/>
      <c r="AE231" s="16" t="str">
        <f aca="false">IF(OR(R231="",S231="",W231=""),"",IF(R231&lt;&gt;S231,"Lectores discordantes",IF(OR(U231="Inválido",W231="No realizada",W231="Pendiente"),"No evaluable",IF(AND(OR(R231="Reactivo",R231="Débil"),W231="Positiva"),"Concordante: reactivo con VPH-AR positiva",IF(AND(R231="No reactivo",W231="Negativa"),"Concordante: no reactivo con VPH-AR negativa",IF(AND(OR(R231="Reactivo",R231="Débil"),W231="Negativa"),"Discordancia: reactivo con VPH-AR negativa","Discordancia: no reactivo con VPH-AR positiva"))))))</f>
        <v/>
      </c>
      <c r="AF231" s="13"/>
    </row>
    <row r="232" customFormat="false" ht="15" hidden="false" customHeight="false" outlineLevel="0" collapsed="false">
      <c r="A232" s="13"/>
      <c r="B232" s="14"/>
      <c r="C232" s="13"/>
      <c r="D232" s="13"/>
      <c r="E232" s="13"/>
      <c r="F232" s="13"/>
      <c r="G232" s="13"/>
      <c r="H232" s="15"/>
      <c r="I232" s="13"/>
      <c r="J232" s="13"/>
      <c r="K232" s="13"/>
      <c r="L232" s="13"/>
      <c r="M232" s="13"/>
      <c r="N232" s="13"/>
      <c r="O232" s="14"/>
      <c r="P232" s="15"/>
      <c r="Q232" s="16" t="str">
        <f aca="false">IF(OR(H232="",P232=""),"",ROUND(MOD(P232-H232,1)*1440,0))</f>
        <v/>
      </c>
      <c r="R232" s="13"/>
      <c r="S232" s="13"/>
      <c r="T232" s="16" t="str">
        <f aca="false">IF(OR(R232="",S232=""),"",IF(R232=S232,"Coinciden","DISCORDANCIA entre lectores"))</f>
        <v/>
      </c>
      <c r="U232" s="13"/>
      <c r="V232" s="13"/>
      <c r="W232" s="13"/>
      <c r="X232" s="13"/>
      <c r="Y232" s="13"/>
      <c r="Z232" s="13"/>
      <c r="AA232" s="13"/>
      <c r="AB232" s="14"/>
      <c r="AC232" s="13"/>
      <c r="AD232" s="14"/>
      <c r="AE232" s="16" t="str">
        <f aca="false">IF(OR(R232="",S232="",W232=""),"",IF(R232&lt;&gt;S232,"Lectores discordantes",IF(OR(U232="Inválido",W232="No realizada",W232="Pendiente"),"No evaluable",IF(AND(OR(R232="Reactivo",R232="Débil"),W232="Positiva"),"Concordante: reactivo con VPH-AR positiva",IF(AND(R232="No reactivo",W232="Negativa"),"Concordante: no reactivo con VPH-AR negativa",IF(AND(OR(R232="Reactivo",R232="Débil"),W232="Negativa"),"Discordancia: reactivo con VPH-AR negativa","Discordancia: no reactivo con VPH-AR positiva"))))))</f>
        <v/>
      </c>
      <c r="AF232" s="13"/>
    </row>
    <row r="233" customFormat="false" ht="15" hidden="false" customHeight="false" outlineLevel="0" collapsed="false">
      <c r="A233" s="13"/>
      <c r="B233" s="14"/>
      <c r="C233" s="13"/>
      <c r="D233" s="13"/>
      <c r="E233" s="13"/>
      <c r="F233" s="13"/>
      <c r="G233" s="13"/>
      <c r="H233" s="15"/>
      <c r="I233" s="13"/>
      <c r="J233" s="13"/>
      <c r="K233" s="13"/>
      <c r="L233" s="13"/>
      <c r="M233" s="13"/>
      <c r="N233" s="13"/>
      <c r="O233" s="14"/>
      <c r="P233" s="15"/>
      <c r="Q233" s="16" t="str">
        <f aca="false">IF(OR(H233="",P233=""),"",ROUND(MOD(P233-H233,1)*1440,0))</f>
        <v/>
      </c>
      <c r="R233" s="13"/>
      <c r="S233" s="13"/>
      <c r="T233" s="16" t="str">
        <f aca="false">IF(OR(R233="",S233=""),"",IF(R233=S233,"Coinciden","DISCORDANCIA entre lectores"))</f>
        <v/>
      </c>
      <c r="U233" s="13"/>
      <c r="V233" s="13"/>
      <c r="W233" s="13"/>
      <c r="X233" s="13"/>
      <c r="Y233" s="13"/>
      <c r="Z233" s="13"/>
      <c r="AA233" s="13"/>
      <c r="AB233" s="14"/>
      <c r="AC233" s="13"/>
      <c r="AD233" s="14"/>
      <c r="AE233" s="16" t="str">
        <f aca="false">IF(OR(R233="",S233="",W233=""),"",IF(R233&lt;&gt;S233,"Lectores discordantes",IF(OR(U233="Inválido",W233="No realizada",W233="Pendiente"),"No evaluable",IF(AND(OR(R233="Reactivo",R233="Débil"),W233="Positiva"),"Concordante: reactivo con VPH-AR positiva",IF(AND(R233="No reactivo",W233="Negativa"),"Concordante: no reactivo con VPH-AR negativa",IF(AND(OR(R233="Reactivo",R233="Débil"),W233="Negativa"),"Discordancia: reactivo con VPH-AR negativa","Discordancia: no reactivo con VPH-AR positiva"))))))</f>
        <v/>
      </c>
      <c r="AF233" s="13"/>
    </row>
    <row r="234" customFormat="false" ht="15" hidden="false" customHeight="false" outlineLevel="0" collapsed="false">
      <c r="A234" s="13"/>
      <c r="B234" s="14"/>
      <c r="C234" s="13"/>
      <c r="D234" s="13"/>
      <c r="E234" s="13"/>
      <c r="F234" s="13"/>
      <c r="G234" s="13"/>
      <c r="H234" s="15"/>
      <c r="I234" s="13"/>
      <c r="J234" s="13"/>
      <c r="K234" s="13"/>
      <c r="L234" s="13"/>
      <c r="M234" s="13"/>
      <c r="N234" s="13"/>
      <c r="O234" s="14"/>
      <c r="P234" s="15"/>
      <c r="Q234" s="16" t="str">
        <f aca="false">IF(OR(H234="",P234=""),"",ROUND(MOD(P234-H234,1)*1440,0))</f>
        <v/>
      </c>
      <c r="R234" s="13"/>
      <c r="S234" s="13"/>
      <c r="T234" s="16" t="str">
        <f aca="false">IF(OR(R234="",S234=""),"",IF(R234=S234,"Coinciden","DISCORDANCIA entre lectores"))</f>
        <v/>
      </c>
      <c r="U234" s="13"/>
      <c r="V234" s="13"/>
      <c r="W234" s="13"/>
      <c r="X234" s="13"/>
      <c r="Y234" s="13"/>
      <c r="Z234" s="13"/>
      <c r="AA234" s="13"/>
      <c r="AB234" s="14"/>
      <c r="AC234" s="13"/>
      <c r="AD234" s="14"/>
      <c r="AE234" s="16" t="str">
        <f aca="false">IF(OR(R234="",S234="",W234=""),"",IF(R234&lt;&gt;S234,"Lectores discordantes",IF(OR(U234="Inválido",W234="No realizada",W234="Pendiente"),"No evaluable",IF(AND(OR(R234="Reactivo",R234="Débil"),W234="Positiva"),"Concordante: reactivo con VPH-AR positiva",IF(AND(R234="No reactivo",W234="Negativa"),"Concordante: no reactivo con VPH-AR negativa",IF(AND(OR(R234="Reactivo",R234="Débil"),W234="Negativa"),"Discordancia: reactivo con VPH-AR negativa","Discordancia: no reactivo con VPH-AR positiva"))))))</f>
        <v/>
      </c>
      <c r="AF234" s="13"/>
    </row>
    <row r="235" customFormat="false" ht="15" hidden="false" customHeight="false" outlineLevel="0" collapsed="false">
      <c r="A235" s="13"/>
      <c r="B235" s="14"/>
      <c r="C235" s="13"/>
      <c r="D235" s="13"/>
      <c r="E235" s="13"/>
      <c r="F235" s="13"/>
      <c r="G235" s="13"/>
      <c r="H235" s="15"/>
      <c r="I235" s="13"/>
      <c r="J235" s="13"/>
      <c r="K235" s="13"/>
      <c r="L235" s="13"/>
      <c r="M235" s="13"/>
      <c r="N235" s="13"/>
      <c r="O235" s="14"/>
      <c r="P235" s="15"/>
      <c r="Q235" s="16" t="str">
        <f aca="false">IF(OR(H235="",P235=""),"",ROUND(MOD(P235-H235,1)*1440,0))</f>
        <v/>
      </c>
      <c r="R235" s="13"/>
      <c r="S235" s="13"/>
      <c r="T235" s="16" t="str">
        <f aca="false">IF(OR(R235="",S235=""),"",IF(R235=S235,"Coinciden","DISCORDANCIA entre lectores"))</f>
        <v/>
      </c>
      <c r="U235" s="13"/>
      <c r="V235" s="13"/>
      <c r="W235" s="13"/>
      <c r="X235" s="13"/>
      <c r="Y235" s="13"/>
      <c r="Z235" s="13"/>
      <c r="AA235" s="13"/>
      <c r="AB235" s="14"/>
      <c r="AC235" s="13"/>
      <c r="AD235" s="14"/>
      <c r="AE235" s="16" t="str">
        <f aca="false">IF(OR(R235="",S235="",W235=""),"",IF(R235&lt;&gt;S235,"Lectores discordantes",IF(OR(U235="Inválido",W235="No realizada",W235="Pendiente"),"No evaluable",IF(AND(OR(R235="Reactivo",R235="Débil"),W235="Positiva"),"Concordante: reactivo con VPH-AR positiva",IF(AND(R235="No reactivo",W235="Negativa"),"Concordante: no reactivo con VPH-AR negativa",IF(AND(OR(R235="Reactivo",R235="Débil"),W235="Negativa"),"Discordancia: reactivo con VPH-AR negativa","Discordancia: no reactivo con VPH-AR positiva"))))))</f>
        <v/>
      </c>
      <c r="AF235" s="13"/>
    </row>
    <row r="236" customFormat="false" ht="15" hidden="false" customHeight="false" outlineLevel="0" collapsed="false">
      <c r="A236" s="13"/>
      <c r="B236" s="14"/>
      <c r="C236" s="13"/>
      <c r="D236" s="13"/>
      <c r="E236" s="13"/>
      <c r="F236" s="13"/>
      <c r="G236" s="13"/>
      <c r="H236" s="15"/>
      <c r="I236" s="13"/>
      <c r="J236" s="13"/>
      <c r="K236" s="13"/>
      <c r="L236" s="13"/>
      <c r="M236" s="13"/>
      <c r="N236" s="13"/>
      <c r="O236" s="14"/>
      <c r="P236" s="15"/>
      <c r="Q236" s="16" t="str">
        <f aca="false">IF(OR(H236="",P236=""),"",ROUND(MOD(P236-H236,1)*1440,0))</f>
        <v/>
      </c>
      <c r="R236" s="13"/>
      <c r="S236" s="13"/>
      <c r="T236" s="16" t="str">
        <f aca="false">IF(OR(R236="",S236=""),"",IF(R236=S236,"Coinciden","DISCORDANCIA entre lectores"))</f>
        <v/>
      </c>
      <c r="U236" s="13"/>
      <c r="V236" s="13"/>
      <c r="W236" s="13"/>
      <c r="X236" s="13"/>
      <c r="Y236" s="13"/>
      <c r="Z236" s="13"/>
      <c r="AA236" s="13"/>
      <c r="AB236" s="14"/>
      <c r="AC236" s="13"/>
      <c r="AD236" s="14"/>
      <c r="AE236" s="16" t="str">
        <f aca="false">IF(OR(R236="",S236="",W236=""),"",IF(R236&lt;&gt;S236,"Lectores discordantes",IF(OR(U236="Inválido",W236="No realizada",W236="Pendiente"),"No evaluable",IF(AND(OR(R236="Reactivo",R236="Débil"),W236="Positiva"),"Concordante: reactivo con VPH-AR positiva",IF(AND(R236="No reactivo",W236="Negativa"),"Concordante: no reactivo con VPH-AR negativa",IF(AND(OR(R236="Reactivo",R236="Débil"),W236="Negativa"),"Discordancia: reactivo con VPH-AR negativa","Discordancia: no reactivo con VPH-AR positiva"))))))</f>
        <v/>
      </c>
      <c r="AF236" s="13"/>
    </row>
    <row r="237" customFormat="false" ht="15" hidden="false" customHeight="false" outlineLevel="0" collapsed="false">
      <c r="A237" s="13"/>
      <c r="B237" s="14"/>
      <c r="C237" s="13"/>
      <c r="D237" s="13"/>
      <c r="E237" s="13"/>
      <c r="F237" s="13"/>
      <c r="G237" s="13"/>
      <c r="H237" s="15"/>
      <c r="I237" s="13"/>
      <c r="J237" s="13"/>
      <c r="K237" s="13"/>
      <c r="L237" s="13"/>
      <c r="M237" s="13"/>
      <c r="N237" s="13"/>
      <c r="O237" s="14"/>
      <c r="P237" s="15"/>
      <c r="Q237" s="16" t="str">
        <f aca="false">IF(OR(H237="",P237=""),"",ROUND(MOD(P237-H237,1)*1440,0))</f>
        <v/>
      </c>
      <c r="R237" s="13"/>
      <c r="S237" s="13"/>
      <c r="T237" s="16" t="str">
        <f aca="false">IF(OR(R237="",S237=""),"",IF(R237=S237,"Coinciden","DISCORDANCIA entre lectores"))</f>
        <v/>
      </c>
      <c r="U237" s="13"/>
      <c r="V237" s="13"/>
      <c r="W237" s="13"/>
      <c r="X237" s="13"/>
      <c r="Y237" s="13"/>
      <c r="Z237" s="13"/>
      <c r="AA237" s="13"/>
      <c r="AB237" s="14"/>
      <c r="AC237" s="13"/>
      <c r="AD237" s="14"/>
      <c r="AE237" s="16" t="str">
        <f aca="false">IF(OR(R237="",S237="",W237=""),"",IF(R237&lt;&gt;S237,"Lectores discordantes",IF(OR(U237="Inválido",W237="No realizada",W237="Pendiente"),"No evaluable",IF(AND(OR(R237="Reactivo",R237="Débil"),W237="Positiva"),"Concordante: reactivo con VPH-AR positiva",IF(AND(R237="No reactivo",W237="Negativa"),"Concordante: no reactivo con VPH-AR negativa",IF(AND(OR(R237="Reactivo",R237="Débil"),W237="Negativa"),"Discordancia: reactivo con VPH-AR negativa","Discordancia: no reactivo con VPH-AR positiva"))))))</f>
        <v/>
      </c>
      <c r="AF237" s="13"/>
    </row>
    <row r="238" customFormat="false" ht="15" hidden="false" customHeight="false" outlineLevel="0" collapsed="false">
      <c r="A238" s="13"/>
      <c r="B238" s="14"/>
      <c r="C238" s="13"/>
      <c r="D238" s="13"/>
      <c r="E238" s="13"/>
      <c r="F238" s="13"/>
      <c r="G238" s="13"/>
      <c r="H238" s="15"/>
      <c r="I238" s="13"/>
      <c r="J238" s="13"/>
      <c r="K238" s="13"/>
      <c r="L238" s="13"/>
      <c r="M238" s="13"/>
      <c r="N238" s="13"/>
      <c r="O238" s="14"/>
      <c r="P238" s="15"/>
      <c r="Q238" s="16" t="str">
        <f aca="false">IF(OR(H238="",P238=""),"",ROUND(MOD(P238-H238,1)*1440,0))</f>
        <v/>
      </c>
      <c r="R238" s="13"/>
      <c r="S238" s="13"/>
      <c r="T238" s="16" t="str">
        <f aca="false">IF(OR(R238="",S238=""),"",IF(R238=S238,"Coinciden","DISCORDANCIA entre lectores"))</f>
        <v/>
      </c>
      <c r="U238" s="13"/>
      <c r="V238" s="13"/>
      <c r="W238" s="13"/>
      <c r="X238" s="13"/>
      <c r="Y238" s="13"/>
      <c r="Z238" s="13"/>
      <c r="AA238" s="13"/>
      <c r="AB238" s="14"/>
      <c r="AC238" s="13"/>
      <c r="AD238" s="14"/>
      <c r="AE238" s="16" t="str">
        <f aca="false">IF(OR(R238="",S238="",W238=""),"",IF(R238&lt;&gt;S238,"Lectores discordantes",IF(OR(U238="Inválido",W238="No realizada",W238="Pendiente"),"No evaluable",IF(AND(OR(R238="Reactivo",R238="Débil"),W238="Positiva"),"Concordante: reactivo con VPH-AR positiva",IF(AND(R238="No reactivo",W238="Negativa"),"Concordante: no reactivo con VPH-AR negativa",IF(AND(OR(R238="Reactivo",R238="Débil"),W238="Negativa"),"Discordancia: reactivo con VPH-AR negativa","Discordancia: no reactivo con VPH-AR positiva"))))))</f>
        <v/>
      </c>
      <c r="AF238" s="13"/>
    </row>
    <row r="239" customFormat="false" ht="15" hidden="false" customHeight="false" outlineLevel="0" collapsed="false">
      <c r="A239" s="13"/>
      <c r="B239" s="14"/>
      <c r="C239" s="13"/>
      <c r="D239" s="13"/>
      <c r="E239" s="13"/>
      <c r="F239" s="13"/>
      <c r="G239" s="13"/>
      <c r="H239" s="15"/>
      <c r="I239" s="13"/>
      <c r="J239" s="13"/>
      <c r="K239" s="13"/>
      <c r="L239" s="13"/>
      <c r="M239" s="13"/>
      <c r="N239" s="13"/>
      <c r="O239" s="14"/>
      <c r="P239" s="15"/>
      <c r="Q239" s="16" t="str">
        <f aca="false">IF(OR(H239="",P239=""),"",ROUND(MOD(P239-H239,1)*1440,0))</f>
        <v/>
      </c>
      <c r="R239" s="13"/>
      <c r="S239" s="13"/>
      <c r="T239" s="16" t="str">
        <f aca="false">IF(OR(R239="",S239=""),"",IF(R239=S239,"Coinciden","DISCORDANCIA entre lectores"))</f>
        <v/>
      </c>
      <c r="U239" s="13"/>
      <c r="V239" s="13"/>
      <c r="W239" s="13"/>
      <c r="X239" s="13"/>
      <c r="Y239" s="13"/>
      <c r="Z239" s="13"/>
      <c r="AA239" s="13"/>
      <c r="AB239" s="14"/>
      <c r="AC239" s="13"/>
      <c r="AD239" s="14"/>
      <c r="AE239" s="16" t="str">
        <f aca="false">IF(OR(R239="",S239="",W239=""),"",IF(R239&lt;&gt;S239,"Lectores discordantes",IF(OR(U239="Inválido",W239="No realizada",W239="Pendiente"),"No evaluable",IF(AND(OR(R239="Reactivo",R239="Débil"),W239="Positiva"),"Concordante: reactivo con VPH-AR positiva",IF(AND(R239="No reactivo",W239="Negativa"),"Concordante: no reactivo con VPH-AR negativa",IF(AND(OR(R239="Reactivo",R239="Débil"),W239="Negativa"),"Discordancia: reactivo con VPH-AR negativa","Discordancia: no reactivo con VPH-AR positiva"))))))</f>
        <v/>
      </c>
      <c r="AF239" s="13"/>
    </row>
    <row r="240" customFormat="false" ht="15" hidden="false" customHeight="false" outlineLevel="0" collapsed="false">
      <c r="A240" s="13"/>
      <c r="B240" s="14"/>
      <c r="C240" s="13"/>
      <c r="D240" s="13"/>
      <c r="E240" s="13"/>
      <c r="F240" s="13"/>
      <c r="G240" s="13"/>
      <c r="H240" s="15"/>
      <c r="I240" s="13"/>
      <c r="J240" s="13"/>
      <c r="K240" s="13"/>
      <c r="L240" s="13"/>
      <c r="M240" s="13"/>
      <c r="N240" s="13"/>
      <c r="O240" s="14"/>
      <c r="P240" s="15"/>
      <c r="Q240" s="16" t="str">
        <f aca="false">IF(OR(H240="",P240=""),"",ROUND(MOD(P240-H240,1)*1440,0))</f>
        <v/>
      </c>
      <c r="R240" s="13"/>
      <c r="S240" s="13"/>
      <c r="T240" s="16" t="str">
        <f aca="false">IF(OR(R240="",S240=""),"",IF(R240=S240,"Coinciden","DISCORDANCIA entre lectores"))</f>
        <v/>
      </c>
      <c r="U240" s="13"/>
      <c r="V240" s="13"/>
      <c r="W240" s="13"/>
      <c r="X240" s="13"/>
      <c r="Y240" s="13"/>
      <c r="Z240" s="13"/>
      <c r="AA240" s="13"/>
      <c r="AB240" s="14"/>
      <c r="AC240" s="13"/>
      <c r="AD240" s="14"/>
      <c r="AE240" s="16" t="str">
        <f aca="false">IF(OR(R240="",S240="",W240=""),"",IF(R240&lt;&gt;S240,"Lectores discordantes",IF(OR(U240="Inválido",W240="No realizada",W240="Pendiente"),"No evaluable",IF(AND(OR(R240="Reactivo",R240="Débil"),W240="Positiva"),"Concordante: reactivo con VPH-AR positiva",IF(AND(R240="No reactivo",W240="Negativa"),"Concordante: no reactivo con VPH-AR negativa",IF(AND(OR(R240="Reactivo",R240="Débil"),W240="Negativa"),"Discordancia: reactivo con VPH-AR negativa","Discordancia: no reactivo con VPH-AR positiva"))))))</f>
        <v/>
      </c>
      <c r="AF240" s="13"/>
    </row>
    <row r="241" customFormat="false" ht="15" hidden="false" customHeight="false" outlineLevel="0" collapsed="false">
      <c r="A241" s="13"/>
      <c r="B241" s="14"/>
      <c r="C241" s="13"/>
      <c r="D241" s="13"/>
      <c r="E241" s="13"/>
      <c r="F241" s="13"/>
      <c r="G241" s="13"/>
      <c r="H241" s="15"/>
      <c r="I241" s="13"/>
      <c r="J241" s="13"/>
      <c r="K241" s="13"/>
      <c r="L241" s="13"/>
      <c r="M241" s="13"/>
      <c r="N241" s="13"/>
      <c r="O241" s="14"/>
      <c r="P241" s="15"/>
      <c r="Q241" s="16" t="str">
        <f aca="false">IF(OR(H241="",P241=""),"",ROUND(MOD(P241-H241,1)*1440,0))</f>
        <v/>
      </c>
      <c r="R241" s="13"/>
      <c r="S241" s="13"/>
      <c r="T241" s="16" t="str">
        <f aca="false">IF(OR(R241="",S241=""),"",IF(R241=S241,"Coinciden","DISCORDANCIA entre lectores"))</f>
        <v/>
      </c>
      <c r="U241" s="13"/>
      <c r="V241" s="13"/>
      <c r="W241" s="13"/>
      <c r="X241" s="13"/>
      <c r="Y241" s="13"/>
      <c r="Z241" s="13"/>
      <c r="AA241" s="13"/>
      <c r="AB241" s="14"/>
      <c r="AC241" s="13"/>
      <c r="AD241" s="14"/>
      <c r="AE241" s="16" t="str">
        <f aca="false">IF(OR(R241="",S241="",W241=""),"",IF(R241&lt;&gt;S241,"Lectores discordantes",IF(OR(U241="Inválido",W241="No realizada",W241="Pendiente"),"No evaluable",IF(AND(OR(R241="Reactivo",R241="Débil"),W241="Positiva"),"Concordante: reactivo con VPH-AR positiva",IF(AND(R241="No reactivo",W241="Negativa"),"Concordante: no reactivo con VPH-AR negativa",IF(AND(OR(R241="Reactivo",R241="Débil"),W241="Negativa"),"Discordancia: reactivo con VPH-AR negativa","Discordancia: no reactivo con VPH-AR positiva"))))))</f>
        <v/>
      </c>
      <c r="AF241" s="13"/>
    </row>
    <row r="242" customFormat="false" ht="15" hidden="false" customHeight="false" outlineLevel="0" collapsed="false">
      <c r="A242" s="13"/>
      <c r="B242" s="14"/>
      <c r="C242" s="13"/>
      <c r="D242" s="13"/>
      <c r="E242" s="13"/>
      <c r="F242" s="13"/>
      <c r="G242" s="13"/>
      <c r="H242" s="15"/>
      <c r="I242" s="13"/>
      <c r="J242" s="13"/>
      <c r="K242" s="13"/>
      <c r="L242" s="13"/>
      <c r="M242" s="13"/>
      <c r="N242" s="13"/>
      <c r="O242" s="14"/>
      <c r="P242" s="15"/>
      <c r="Q242" s="16" t="str">
        <f aca="false">IF(OR(H242="",P242=""),"",ROUND(MOD(P242-H242,1)*1440,0))</f>
        <v/>
      </c>
      <c r="R242" s="13"/>
      <c r="S242" s="13"/>
      <c r="T242" s="16" t="str">
        <f aca="false">IF(OR(R242="",S242=""),"",IF(R242=S242,"Coinciden","DISCORDANCIA entre lectores"))</f>
        <v/>
      </c>
      <c r="U242" s="13"/>
      <c r="V242" s="13"/>
      <c r="W242" s="13"/>
      <c r="X242" s="13"/>
      <c r="Y242" s="13"/>
      <c r="Z242" s="13"/>
      <c r="AA242" s="13"/>
      <c r="AB242" s="14"/>
      <c r="AC242" s="13"/>
      <c r="AD242" s="14"/>
      <c r="AE242" s="16" t="str">
        <f aca="false">IF(OR(R242="",S242="",W242=""),"",IF(R242&lt;&gt;S242,"Lectores discordantes",IF(OR(U242="Inválido",W242="No realizada",W242="Pendiente"),"No evaluable",IF(AND(OR(R242="Reactivo",R242="Débil"),W242="Positiva"),"Concordante: reactivo con VPH-AR positiva",IF(AND(R242="No reactivo",W242="Negativa"),"Concordante: no reactivo con VPH-AR negativa",IF(AND(OR(R242="Reactivo",R242="Débil"),W242="Negativa"),"Discordancia: reactivo con VPH-AR negativa","Discordancia: no reactivo con VPH-AR positiva"))))))</f>
        <v/>
      </c>
      <c r="AF242" s="13"/>
    </row>
    <row r="243" customFormat="false" ht="15" hidden="false" customHeight="false" outlineLevel="0" collapsed="false">
      <c r="A243" s="13"/>
      <c r="B243" s="14"/>
      <c r="C243" s="13"/>
      <c r="D243" s="13"/>
      <c r="E243" s="13"/>
      <c r="F243" s="13"/>
      <c r="G243" s="13"/>
      <c r="H243" s="15"/>
      <c r="I243" s="13"/>
      <c r="J243" s="13"/>
      <c r="K243" s="13"/>
      <c r="L243" s="13"/>
      <c r="M243" s="13"/>
      <c r="N243" s="13"/>
      <c r="O243" s="14"/>
      <c r="P243" s="15"/>
      <c r="Q243" s="16" t="str">
        <f aca="false">IF(OR(H243="",P243=""),"",ROUND(MOD(P243-H243,1)*1440,0))</f>
        <v/>
      </c>
      <c r="R243" s="13"/>
      <c r="S243" s="13"/>
      <c r="T243" s="16" t="str">
        <f aca="false">IF(OR(R243="",S243=""),"",IF(R243=S243,"Coinciden","DISCORDANCIA entre lectores"))</f>
        <v/>
      </c>
      <c r="U243" s="13"/>
      <c r="V243" s="13"/>
      <c r="W243" s="13"/>
      <c r="X243" s="13"/>
      <c r="Y243" s="13"/>
      <c r="Z243" s="13"/>
      <c r="AA243" s="13"/>
      <c r="AB243" s="14"/>
      <c r="AC243" s="13"/>
      <c r="AD243" s="14"/>
      <c r="AE243" s="16" t="str">
        <f aca="false">IF(OR(R243="",S243="",W243=""),"",IF(R243&lt;&gt;S243,"Lectores discordantes",IF(OR(U243="Inválido",W243="No realizada",W243="Pendiente"),"No evaluable",IF(AND(OR(R243="Reactivo",R243="Débil"),W243="Positiva"),"Concordante: reactivo con VPH-AR positiva",IF(AND(R243="No reactivo",W243="Negativa"),"Concordante: no reactivo con VPH-AR negativa",IF(AND(OR(R243="Reactivo",R243="Débil"),W243="Negativa"),"Discordancia: reactivo con VPH-AR negativa","Discordancia: no reactivo con VPH-AR positiva"))))))</f>
        <v/>
      </c>
      <c r="AF243" s="13"/>
    </row>
    <row r="244" customFormat="false" ht="15" hidden="false" customHeight="false" outlineLevel="0" collapsed="false">
      <c r="A244" s="13"/>
      <c r="B244" s="14"/>
      <c r="C244" s="13"/>
      <c r="D244" s="13"/>
      <c r="E244" s="13"/>
      <c r="F244" s="13"/>
      <c r="G244" s="13"/>
      <c r="H244" s="15"/>
      <c r="I244" s="13"/>
      <c r="J244" s="13"/>
      <c r="K244" s="13"/>
      <c r="L244" s="13"/>
      <c r="M244" s="13"/>
      <c r="N244" s="13"/>
      <c r="O244" s="14"/>
      <c r="P244" s="15"/>
      <c r="Q244" s="16" t="str">
        <f aca="false">IF(OR(H244="",P244=""),"",ROUND(MOD(P244-H244,1)*1440,0))</f>
        <v/>
      </c>
      <c r="R244" s="13"/>
      <c r="S244" s="13"/>
      <c r="T244" s="16" t="str">
        <f aca="false">IF(OR(R244="",S244=""),"",IF(R244=S244,"Coinciden","DISCORDANCIA entre lectores"))</f>
        <v/>
      </c>
      <c r="U244" s="13"/>
      <c r="V244" s="13"/>
      <c r="W244" s="13"/>
      <c r="X244" s="13"/>
      <c r="Y244" s="13"/>
      <c r="Z244" s="13"/>
      <c r="AA244" s="13"/>
      <c r="AB244" s="14"/>
      <c r="AC244" s="13"/>
      <c r="AD244" s="14"/>
      <c r="AE244" s="16" t="str">
        <f aca="false">IF(OR(R244="",S244="",W244=""),"",IF(R244&lt;&gt;S244,"Lectores discordantes",IF(OR(U244="Inválido",W244="No realizada",W244="Pendiente"),"No evaluable",IF(AND(OR(R244="Reactivo",R244="Débil"),W244="Positiva"),"Concordante: reactivo con VPH-AR positiva",IF(AND(R244="No reactivo",W244="Negativa"),"Concordante: no reactivo con VPH-AR negativa",IF(AND(OR(R244="Reactivo",R244="Débil"),W244="Negativa"),"Discordancia: reactivo con VPH-AR negativa","Discordancia: no reactivo con VPH-AR positiva"))))))</f>
        <v/>
      </c>
      <c r="AF244" s="13"/>
    </row>
    <row r="245" customFormat="false" ht="15" hidden="false" customHeight="false" outlineLevel="0" collapsed="false">
      <c r="A245" s="13"/>
      <c r="B245" s="14"/>
      <c r="C245" s="13"/>
      <c r="D245" s="13"/>
      <c r="E245" s="13"/>
      <c r="F245" s="13"/>
      <c r="G245" s="13"/>
      <c r="H245" s="15"/>
      <c r="I245" s="13"/>
      <c r="J245" s="13"/>
      <c r="K245" s="13"/>
      <c r="L245" s="13"/>
      <c r="M245" s="13"/>
      <c r="N245" s="13"/>
      <c r="O245" s="14"/>
      <c r="P245" s="15"/>
      <c r="Q245" s="16" t="str">
        <f aca="false">IF(OR(H245="",P245=""),"",ROUND(MOD(P245-H245,1)*1440,0))</f>
        <v/>
      </c>
      <c r="R245" s="13"/>
      <c r="S245" s="13"/>
      <c r="T245" s="16" t="str">
        <f aca="false">IF(OR(R245="",S245=""),"",IF(R245=S245,"Coinciden","DISCORDANCIA entre lectores"))</f>
        <v/>
      </c>
      <c r="U245" s="13"/>
      <c r="V245" s="13"/>
      <c r="W245" s="13"/>
      <c r="X245" s="13"/>
      <c r="Y245" s="13"/>
      <c r="Z245" s="13"/>
      <c r="AA245" s="13"/>
      <c r="AB245" s="14"/>
      <c r="AC245" s="13"/>
      <c r="AD245" s="14"/>
      <c r="AE245" s="16" t="str">
        <f aca="false">IF(OR(R245="",S245="",W245=""),"",IF(R245&lt;&gt;S245,"Lectores discordantes",IF(OR(U245="Inválido",W245="No realizada",W245="Pendiente"),"No evaluable",IF(AND(OR(R245="Reactivo",R245="Débil"),W245="Positiva"),"Concordante: reactivo con VPH-AR positiva",IF(AND(R245="No reactivo",W245="Negativa"),"Concordante: no reactivo con VPH-AR negativa",IF(AND(OR(R245="Reactivo",R245="Débil"),W245="Negativa"),"Discordancia: reactivo con VPH-AR negativa","Discordancia: no reactivo con VPH-AR positiva"))))))</f>
        <v/>
      </c>
      <c r="AF245" s="13"/>
    </row>
    <row r="246" customFormat="false" ht="15" hidden="false" customHeight="false" outlineLevel="0" collapsed="false">
      <c r="A246" s="13"/>
      <c r="B246" s="14"/>
      <c r="C246" s="13"/>
      <c r="D246" s="13"/>
      <c r="E246" s="13"/>
      <c r="F246" s="13"/>
      <c r="G246" s="13"/>
      <c r="H246" s="15"/>
      <c r="I246" s="13"/>
      <c r="J246" s="13"/>
      <c r="K246" s="13"/>
      <c r="L246" s="13"/>
      <c r="M246" s="13"/>
      <c r="N246" s="13"/>
      <c r="O246" s="14"/>
      <c r="P246" s="15"/>
      <c r="Q246" s="16" t="str">
        <f aca="false">IF(OR(H246="",P246=""),"",ROUND(MOD(P246-H246,1)*1440,0))</f>
        <v/>
      </c>
      <c r="R246" s="13"/>
      <c r="S246" s="13"/>
      <c r="T246" s="16" t="str">
        <f aca="false">IF(OR(R246="",S246=""),"",IF(R246=S246,"Coinciden","DISCORDANCIA entre lectores"))</f>
        <v/>
      </c>
      <c r="U246" s="13"/>
      <c r="V246" s="13"/>
      <c r="W246" s="13"/>
      <c r="X246" s="13"/>
      <c r="Y246" s="13"/>
      <c r="Z246" s="13"/>
      <c r="AA246" s="13"/>
      <c r="AB246" s="14"/>
      <c r="AC246" s="13"/>
      <c r="AD246" s="14"/>
      <c r="AE246" s="16" t="str">
        <f aca="false">IF(OR(R246="",S246="",W246=""),"",IF(R246&lt;&gt;S246,"Lectores discordantes",IF(OR(U246="Inválido",W246="No realizada",W246="Pendiente"),"No evaluable",IF(AND(OR(R246="Reactivo",R246="Débil"),W246="Positiva"),"Concordante: reactivo con VPH-AR positiva",IF(AND(R246="No reactivo",W246="Negativa"),"Concordante: no reactivo con VPH-AR negativa",IF(AND(OR(R246="Reactivo",R246="Débil"),W246="Negativa"),"Discordancia: reactivo con VPH-AR negativa","Discordancia: no reactivo con VPH-AR positiva"))))))</f>
        <v/>
      </c>
      <c r="AF246" s="13"/>
    </row>
    <row r="247" customFormat="false" ht="15" hidden="false" customHeight="false" outlineLevel="0" collapsed="false">
      <c r="A247" s="13"/>
      <c r="B247" s="14"/>
      <c r="C247" s="13"/>
      <c r="D247" s="13"/>
      <c r="E247" s="13"/>
      <c r="F247" s="13"/>
      <c r="G247" s="13"/>
      <c r="H247" s="15"/>
      <c r="I247" s="13"/>
      <c r="J247" s="13"/>
      <c r="K247" s="13"/>
      <c r="L247" s="13"/>
      <c r="M247" s="13"/>
      <c r="N247" s="13"/>
      <c r="O247" s="14"/>
      <c r="P247" s="15"/>
      <c r="Q247" s="16" t="str">
        <f aca="false">IF(OR(H247="",P247=""),"",ROUND(MOD(P247-H247,1)*1440,0))</f>
        <v/>
      </c>
      <c r="R247" s="13"/>
      <c r="S247" s="13"/>
      <c r="T247" s="16" t="str">
        <f aca="false">IF(OR(R247="",S247=""),"",IF(R247=S247,"Coinciden","DISCORDANCIA entre lectores"))</f>
        <v/>
      </c>
      <c r="U247" s="13"/>
      <c r="V247" s="13"/>
      <c r="W247" s="13"/>
      <c r="X247" s="13"/>
      <c r="Y247" s="13"/>
      <c r="Z247" s="13"/>
      <c r="AA247" s="13"/>
      <c r="AB247" s="14"/>
      <c r="AC247" s="13"/>
      <c r="AD247" s="14"/>
      <c r="AE247" s="16" t="str">
        <f aca="false">IF(OR(R247="",S247="",W247=""),"",IF(R247&lt;&gt;S247,"Lectores discordantes",IF(OR(U247="Inválido",W247="No realizada",W247="Pendiente"),"No evaluable",IF(AND(OR(R247="Reactivo",R247="Débil"),W247="Positiva"),"Concordante: reactivo con VPH-AR positiva",IF(AND(R247="No reactivo",W247="Negativa"),"Concordante: no reactivo con VPH-AR negativa",IF(AND(OR(R247="Reactivo",R247="Débil"),W247="Negativa"),"Discordancia: reactivo con VPH-AR negativa","Discordancia: no reactivo con VPH-AR positiva"))))))</f>
        <v/>
      </c>
      <c r="AF247" s="13"/>
    </row>
    <row r="248" customFormat="false" ht="15" hidden="false" customHeight="false" outlineLevel="0" collapsed="false">
      <c r="A248" s="13"/>
      <c r="B248" s="14"/>
      <c r="C248" s="13"/>
      <c r="D248" s="13"/>
      <c r="E248" s="13"/>
      <c r="F248" s="13"/>
      <c r="G248" s="13"/>
      <c r="H248" s="15"/>
      <c r="I248" s="13"/>
      <c r="J248" s="13"/>
      <c r="K248" s="13"/>
      <c r="L248" s="13"/>
      <c r="M248" s="13"/>
      <c r="N248" s="13"/>
      <c r="O248" s="14"/>
      <c r="P248" s="15"/>
      <c r="Q248" s="16" t="str">
        <f aca="false">IF(OR(H248="",P248=""),"",ROUND(MOD(P248-H248,1)*1440,0))</f>
        <v/>
      </c>
      <c r="R248" s="13"/>
      <c r="S248" s="13"/>
      <c r="T248" s="16" t="str">
        <f aca="false">IF(OR(R248="",S248=""),"",IF(R248=S248,"Coinciden","DISCORDANCIA entre lectores"))</f>
        <v/>
      </c>
      <c r="U248" s="13"/>
      <c r="V248" s="13"/>
      <c r="W248" s="13"/>
      <c r="X248" s="13"/>
      <c r="Y248" s="13"/>
      <c r="Z248" s="13"/>
      <c r="AA248" s="13"/>
      <c r="AB248" s="14"/>
      <c r="AC248" s="13"/>
      <c r="AD248" s="14"/>
      <c r="AE248" s="16" t="str">
        <f aca="false">IF(OR(R248="",S248="",W248=""),"",IF(R248&lt;&gt;S248,"Lectores discordantes",IF(OR(U248="Inválido",W248="No realizada",W248="Pendiente"),"No evaluable",IF(AND(OR(R248="Reactivo",R248="Débil"),W248="Positiva"),"Concordante: reactivo con VPH-AR positiva",IF(AND(R248="No reactivo",W248="Negativa"),"Concordante: no reactivo con VPH-AR negativa",IF(AND(OR(R248="Reactivo",R248="Débil"),W248="Negativa"),"Discordancia: reactivo con VPH-AR negativa","Discordancia: no reactivo con VPH-AR positiva"))))))</f>
        <v/>
      </c>
      <c r="AF248" s="13"/>
    </row>
    <row r="249" customFormat="false" ht="15" hidden="false" customHeight="false" outlineLevel="0" collapsed="false">
      <c r="A249" s="13"/>
      <c r="B249" s="14"/>
      <c r="C249" s="13"/>
      <c r="D249" s="13"/>
      <c r="E249" s="13"/>
      <c r="F249" s="13"/>
      <c r="G249" s="13"/>
      <c r="H249" s="15"/>
      <c r="I249" s="13"/>
      <c r="J249" s="13"/>
      <c r="K249" s="13"/>
      <c r="L249" s="13"/>
      <c r="M249" s="13"/>
      <c r="N249" s="13"/>
      <c r="O249" s="14"/>
      <c r="P249" s="15"/>
      <c r="Q249" s="16" t="str">
        <f aca="false">IF(OR(H249="",P249=""),"",ROUND(MOD(P249-H249,1)*1440,0))</f>
        <v/>
      </c>
      <c r="R249" s="13"/>
      <c r="S249" s="13"/>
      <c r="T249" s="16" t="str">
        <f aca="false">IF(OR(R249="",S249=""),"",IF(R249=S249,"Coinciden","DISCORDANCIA entre lectores"))</f>
        <v/>
      </c>
      <c r="U249" s="13"/>
      <c r="V249" s="13"/>
      <c r="W249" s="13"/>
      <c r="X249" s="13"/>
      <c r="Y249" s="13"/>
      <c r="Z249" s="13"/>
      <c r="AA249" s="13"/>
      <c r="AB249" s="14"/>
      <c r="AC249" s="13"/>
      <c r="AD249" s="14"/>
      <c r="AE249" s="16" t="str">
        <f aca="false">IF(OR(R249="",S249="",W249=""),"",IF(R249&lt;&gt;S249,"Lectores discordantes",IF(OR(U249="Inválido",W249="No realizada",W249="Pendiente"),"No evaluable",IF(AND(OR(R249="Reactivo",R249="Débil"),W249="Positiva"),"Concordante: reactivo con VPH-AR positiva",IF(AND(R249="No reactivo",W249="Negativa"),"Concordante: no reactivo con VPH-AR negativa",IF(AND(OR(R249="Reactivo",R249="Débil"),W249="Negativa"),"Discordancia: reactivo con VPH-AR negativa","Discordancia: no reactivo con VPH-AR positiva"))))))</f>
        <v/>
      </c>
      <c r="AF249" s="13"/>
    </row>
    <row r="250" customFormat="false" ht="15" hidden="false" customHeight="false" outlineLevel="0" collapsed="false">
      <c r="A250" s="13"/>
      <c r="B250" s="14"/>
      <c r="C250" s="13"/>
      <c r="D250" s="13"/>
      <c r="E250" s="13"/>
      <c r="F250" s="13"/>
      <c r="G250" s="13"/>
      <c r="H250" s="15"/>
      <c r="I250" s="13"/>
      <c r="J250" s="13"/>
      <c r="K250" s="13"/>
      <c r="L250" s="13"/>
      <c r="M250" s="13"/>
      <c r="N250" s="13"/>
      <c r="O250" s="14"/>
      <c r="P250" s="15"/>
      <c r="Q250" s="16" t="str">
        <f aca="false">IF(OR(H250="",P250=""),"",ROUND(MOD(P250-H250,1)*1440,0))</f>
        <v/>
      </c>
      <c r="R250" s="13"/>
      <c r="S250" s="13"/>
      <c r="T250" s="16" t="str">
        <f aca="false">IF(OR(R250="",S250=""),"",IF(R250=S250,"Coinciden","DISCORDANCIA entre lectores"))</f>
        <v/>
      </c>
      <c r="U250" s="13"/>
      <c r="V250" s="13"/>
      <c r="W250" s="13"/>
      <c r="X250" s="13"/>
      <c r="Y250" s="13"/>
      <c r="Z250" s="13"/>
      <c r="AA250" s="13"/>
      <c r="AB250" s="14"/>
      <c r="AC250" s="13"/>
      <c r="AD250" s="14"/>
      <c r="AE250" s="16" t="str">
        <f aca="false">IF(OR(R250="",S250="",W250=""),"",IF(R250&lt;&gt;S250,"Lectores discordantes",IF(OR(U250="Inválido",W250="No realizada",W250="Pendiente"),"No evaluable",IF(AND(OR(R250="Reactivo",R250="Débil"),W250="Positiva"),"Concordante: reactivo con VPH-AR positiva",IF(AND(R250="No reactivo",W250="Negativa"),"Concordante: no reactivo con VPH-AR negativa",IF(AND(OR(R250="Reactivo",R250="Débil"),W250="Negativa"),"Discordancia: reactivo con VPH-AR negativa","Discordancia: no reactivo con VPH-AR positiva"))))))</f>
        <v/>
      </c>
      <c r="AF250" s="13"/>
    </row>
    <row r="251" customFormat="false" ht="15" hidden="false" customHeight="false" outlineLevel="0" collapsed="false">
      <c r="A251" s="13"/>
      <c r="B251" s="14"/>
      <c r="C251" s="13"/>
      <c r="D251" s="13"/>
      <c r="E251" s="13"/>
      <c r="F251" s="13"/>
      <c r="G251" s="13"/>
      <c r="H251" s="15"/>
      <c r="I251" s="13"/>
      <c r="J251" s="13"/>
      <c r="K251" s="13"/>
      <c r="L251" s="13"/>
      <c r="M251" s="13"/>
      <c r="N251" s="13"/>
      <c r="O251" s="14"/>
      <c r="P251" s="15"/>
      <c r="Q251" s="16" t="str">
        <f aca="false">IF(OR(H251="",P251=""),"",ROUND(MOD(P251-H251,1)*1440,0))</f>
        <v/>
      </c>
      <c r="R251" s="13"/>
      <c r="S251" s="13"/>
      <c r="T251" s="16" t="str">
        <f aca="false">IF(OR(R251="",S251=""),"",IF(R251=S251,"Coinciden","DISCORDANCIA entre lectores"))</f>
        <v/>
      </c>
      <c r="U251" s="13"/>
      <c r="V251" s="13"/>
      <c r="W251" s="13"/>
      <c r="X251" s="13"/>
      <c r="Y251" s="13"/>
      <c r="Z251" s="13"/>
      <c r="AA251" s="13"/>
      <c r="AB251" s="14"/>
      <c r="AC251" s="13"/>
      <c r="AD251" s="14"/>
      <c r="AE251" s="16" t="str">
        <f aca="false">IF(OR(R251="",S251="",W251=""),"",IF(R251&lt;&gt;S251,"Lectores discordantes",IF(OR(U251="Inválido",W251="No realizada",W251="Pendiente"),"No evaluable",IF(AND(OR(R251="Reactivo",R251="Débil"),W251="Positiva"),"Concordante: reactivo con VPH-AR positiva",IF(AND(R251="No reactivo",W251="Negativa"),"Concordante: no reactivo con VPH-AR negativa",IF(AND(OR(R251="Reactivo",R251="Débil"),W251="Negativa"),"Discordancia: reactivo con VPH-AR negativa","Discordancia: no reactivo con VPH-AR positiva"))))))</f>
        <v/>
      </c>
      <c r="AF251" s="13"/>
    </row>
    <row r="252" customFormat="false" ht="15" hidden="false" customHeight="false" outlineLevel="0" collapsed="false">
      <c r="A252" s="13"/>
      <c r="B252" s="14"/>
      <c r="C252" s="13"/>
      <c r="D252" s="13"/>
      <c r="E252" s="13"/>
      <c r="F252" s="13"/>
      <c r="G252" s="13"/>
      <c r="H252" s="15"/>
      <c r="I252" s="13"/>
      <c r="J252" s="13"/>
      <c r="K252" s="13"/>
      <c r="L252" s="13"/>
      <c r="M252" s="13"/>
      <c r="N252" s="13"/>
      <c r="O252" s="14"/>
      <c r="P252" s="15"/>
      <c r="Q252" s="16" t="str">
        <f aca="false">IF(OR(H252="",P252=""),"",ROUND(MOD(P252-H252,1)*1440,0))</f>
        <v/>
      </c>
      <c r="R252" s="13"/>
      <c r="S252" s="13"/>
      <c r="T252" s="16" t="str">
        <f aca="false">IF(OR(R252="",S252=""),"",IF(R252=S252,"Coinciden","DISCORDANCIA entre lectores"))</f>
        <v/>
      </c>
      <c r="U252" s="13"/>
      <c r="V252" s="13"/>
      <c r="W252" s="13"/>
      <c r="X252" s="13"/>
      <c r="Y252" s="13"/>
      <c r="Z252" s="13"/>
      <c r="AA252" s="13"/>
      <c r="AB252" s="14"/>
      <c r="AC252" s="13"/>
      <c r="AD252" s="14"/>
      <c r="AE252" s="16" t="str">
        <f aca="false">IF(OR(R252="",S252="",W252=""),"",IF(R252&lt;&gt;S252,"Lectores discordantes",IF(OR(U252="Inválido",W252="No realizada",W252="Pendiente"),"No evaluable",IF(AND(OR(R252="Reactivo",R252="Débil"),W252="Positiva"),"Concordante: reactivo con VPH-AR positiva",IF(AND(R252="No reactivo",W252="Negativa"),"Concordante: no reactivo con VPH-AR negativa",IF(AND(OR(R252="Reactivo",R252="Débil"),W252="Negativa"),"Discordancia: reactivo con VPH-AR negativa","Discordancia: no reactivo con VPH-AR positiva"))))))</f>
        <v/>
      </c>
      <c r="AF252" s="13"/>
    </row>
  </sheetData>
  <mergeCells count="1">
    <mergeCell ref="A1:AF1"/>
  </mergeCells>
  <dataValidations count="15">
    <dataValidation allowBlank="true" error="Elija un valor de la lista. Si necesita otro, anótelo en Observaciones." errorStyle="stop" errorTitle="Valor fuera del catálogo" operator="between" showDropDown="false" showErrorMessage="false" showInputMessage="false" sqref="D3:D252" type="list">
      <formula1>Catálogos!$A$4:$A$6</formula1>
      <formula2>0</formula2>
    </dataValidation>
    <dataValidation allowBlank="true" error="Elija un valor de la lista. Si necesita otro, anótelo en Observaciones." errorStyle="stop" errorTitle="Valor fuera del catálogo" operator="between" showDropDown="false" showErrorMessage="false" showInputMessage="false" sqref="F3:F252" type="list">
      <formula1>Catálogos!$A$4:$A$6</formula1>
      <formula2>0</formula2>
    </dataValidation>
    <dataValidation allowBlank="true" error="Elija un valor de la lista. Si necesita otro, anótelo en Observaciones." errorStyle="stop" errorTitle="Valor fuera del catálogo" operator="between" showDropDown="false" showErrorMessage="false" showInputMessage="false" sqref="G3:G252" type="list">
      <formula1>Catálogos!$A$4:$A$6</formula1>
      <formula2>0</formula2>
    </dataValidation>
    <dataValidation allowBlank="true" error="Elija un valor de la lista. Si necesita otro, anótelo en Observaciones." errorStyle="stop" errorTitle="Valor fuera del catálogo" operator="between" showDropDown="false" showErrorMessage="false" showInputMessage="false" sqref="I3:I252" type="list">
      <formula1>Catálogos!$C$4:$C$5</formula1>
      <formula2>0</formula2>
    </dataValidation>
    <dataValidation allowBlank="true" error="Elija un valor de la lista. Si necesita otro, anótelo en Observaciones." errorStyle="stop" errorTitle="Valor fuera del catálogo" operator="between" showDropDown="false" showErrorMessage="false" showInputMessage="false" sqref="J3:J252" type="list">
      <formula1>Catálogos!$B$4:$B$5</formula1>
      <formula2>0</formula2>
    </dataValidation>
    <dataValidation allowBlank="true" error="Elija un valor de la lista. Si necesita otro, anótelo en Observaciones." errorStyle="stop" errorTitle="Valor fuera del catálogo" operator="between" showDropDown="false" showErrorMessage="false" showInputMessage="false" sqref="K3:K252" type="list">
      <formula1>Catálogos!$B$4:$B$5</formula1>
      <formula2>0</formula2>
    </dataValidation>
    <dataValidation allowBlank="true" error="Elija un valor de la lista. Si necesita otro, anótelo en Observaciones." errorStyle="stop" errorTitle="Valor fuera del catálogo" operator="between" showDropDown="false" showErrorMessage="false" showInputMessage="false" sqref="M3:M252" type="list">
      <formula1>Catálogos!$D$4:$D$9</formula1>
      <formula2>0</formula2>
    </dataValidation>
    <dataValidation allowBlank="true" error="Elija un valor de la lista. Si necesita otro, anótelo en Observaciones." errorStyle="stop" errorTitle="Valor fuera del catálogo" operator="between" showDropDown="false" showErrorMessage="false" showInputMessage="false" sqref="R3:R252" type="list">
      <formula1>Catálogos!$E$4:$E$7</formula1>
      <formula2>0</formula2>
    </dataValidation>
    <dataValidation allowBlank="true" error="Elija un valor de la lista. Si necesita otro, anótelo en Observaciones." errorStyle="stop" errorTitle="Valor fuera del catálogo" operator="between" showDropDown="false" showErrorMessage="false" showInputMessage="false" sqref="S3:S252" type="list">
      <formula1>Catálogos!$E$4:$E$7</formula1>
      <formula2>0</formula2>
    </dataValidation>
    <dataValidation allowBlank="true" error="Elija un valor de la lista. Si necesita otro, anótelo en Observaciones." errorStyle="stop" errorTitle="Valor fuera del catálogo" operator="between" showDropDown="false" showErrorMessage="false" showInputMessage="false" sqref="U3:U252" type="list">
      <formula1>Catálogos!$F$4:$F$5</formula1>
      <formula2>0</formula2>
    </dataValidation>
    <dataValidation allowBlank="true" error="Elija un valor de la lista. Si necesita otro, anótelo en Observaciones." errorStyle="stop" errorTitle="Valor fuera del catálogo" operator="between" showDropDown="false" showErrorMessage="false" showInputMessage="false" sqref="V3:V252" type="list">
      <formula1>Catálogos!$B$4:$B$5</formula1>
      <formula2>0</formula2>
    </dataValidation>
    <dataValidation allowBlank="true" error="Elija un valor de la lista. Si necesita otro, anótelo en Observaciones." errorStyle="stop" errorTitle="Valor fuera del catálogo" operator="between" showDropDown="false" showErrorMessage="false" showInputMessage="false" sqref="W3:W252" type="list">
      <formula1>Catálogos!$G$4:$G$7</formula1>
      <formula2>0</formula2>
    </dataValidation>
    <dataValidation allowBlank="true" error="Elija un valor de la lista. Si necesita otro, anótelo en Observaciones." errorStyle="stop" errorTitle="Valor fuera del catálogo" operator="between" showDropDown="false" showErrorMessage="false" showInputMessage="false" sqref="Y3:Y252" type="list">
      <formula1>Catálogos!$H$4:$H$12</formula1>
      <formula2>0</formula2>
    </dataValidation>
    <dataValidation allowBlank="true" error="Elija un valor de la lista. Si necesita otro, anótelo en Observaciones." errorStyle="stop" errorTitle="Valor fuera del catálogo" operator="between" showDropDown="false" showErrorMessage="false" showInputMessage="false" sqref="Z3:Z252" type="list">
      <formula1>Catálogos!$I$4:$I$8</formula1>
      <formula2>0</formula2>
    </dataValidation>
    <dataValidation allowBlank="true" error="Elija un valor de la lista. Si necesita otro, anótelo en Observaciones." errorStyle="stop" errorTitle="Valor fuera del catálogo" operator="between" showDropDown="false" showErrorMessage="false" showInputMessage="false" sqref="AA3:AA252" type="list">
      <formula1>Catálogos!$J$4:$J$11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3"/>
    <col collapsed="false" customWidth="true" hidden="false" outlineLevel="0" max="3" min="3" style="0" width="34"/>
    <col collapsed="false" customWidth="true" hidden="false" outlineLevel="0" max="4" min="4" style="0" width="60"/>
    <col collapsed="false" customWidth="true" hidden="false" outlineLevel="0" max="5" min="5" style="0" width="48"/>
    <col collapsed="false" customWidth="true" hidden="false" outlineLevel="0" max="6" min="6" style="0" width="26"/>
    <col collapsed="false" customWidth="true" hidden="false" outlineLevel="0" max="7" min="7" style="0" width="20"/>
  </cols>
  <sheetData>
    <row r="1" customFormat="false" ht="15" hidden="false" customHeight="false" outlineLevel="0" collapsed="false">
      <c r="A1" s="11" t="s">
        <v>114</v>
      </c>
      <c r="B1" s="11"/>
      <c r="C1" s="11"/>
      <c r="D1" s="11"/>
      <c r="E1" s="11"/>
      <c r="F1" s="11"/>
      <c r="G1" s="11"/>
    </row>
    <row r="2" customFormat="false" ht="25.5" hidden="false" customHeight="true" outlineLevel="0" collapsed="false">
      <c r="A2" s="17" t="s">
        <v>115</v>
      </c>
      <c r="B2" s="17"/>
      <c r="C2" s="17"/>
      <c r="D2" s="17"/>
      <c r="E2" s="17"/>
      <c r="F2" s="17"/>
      <c r="G2" s="17"/>
    </row>
    <row r="3" customFormat="false" ht="31.5" hidden="false" customHeight="true" outlineLevel="0" collapsed="false">
      <c r="A3" s="12" t="s">
        <v>116</v>
      </c>
      <c r="B3" s="12" t="s">
        <v>117</v>
      </c>
      <c r="C3" s="12" t="s">
        <v>118</v>
      </c>
      <c r="D3" s="12" t="s">
        <v>119</v>
      </c>
      <c r="E3" s="12" t="s">
        <v>120</v>
      </c>
      <c r="F3" s="12" t="s">
        <v>121</v>
      </c>
      <c r="G3" s="12" t="s">
        <v>122</v>
      </c>
    </row>
    <row r="4" customFormat="false" ht="15" hidden="false" customHeight="false" outlineLevel="0" collapsed="false">
      <c r="A4" s="18"/>
      <c r="B4" s="19"/>
      <c r="C4" s="18"/>
      <c r="D4" s="18"/>
      <c r="E4" s="18"/>
      <c r="F4" s="18"/>
      <c r="G4" s="18"/>
    </row>
    <row r="5" customFormat="false" ht="15" hidden="false" customHeight="false" outlineLevel="0" collapsed="false">
      <c r="A5" s="18"/>
      <c r="B5" s="19"/>
      <c r="C5" s="18"/>
      <c r="D5" s="18"/>
      <c r="E5" s="18"/>
      <c r="F5" s="18"/>
      <c r="G5" s="18"/>
    </row>
    <row r="6" customFormat="false" ht="15" hidden="false" customHeight="false" outlineLevel="0" collapsed="false">
      <c r="A6" s="18"/>
      <c r="B6" s="19"/>
      <c r="C6" s="18"/>
      <c r="D6" s="18"/>
      <c r="E6" s="18"/>
      <c r="F6" s="18"/>
      <c r="G6" s="18"/>
    </row>
    <row r="7" customFormat="false" ht="15" hidden="false" customHeight="false" outlineLevel="0" collapsed="false">
      <c r="A7" s="18"/>
      <c r="B7" s="19"/>
      <c r="C7" s="18"/>
      <c r="D7" s="18"/>
      <c r="E7" s="18"/>
      <c r="F7" s="18"/>
      <c r="G7" s="18"/>
    </row>
    <row r="8" customFormat="false" ht="15" hidden="false" customHeight="false" outlineLevel="0" collapsed="false">
      <c r="A8" s="18"/>
      <c r="B8" s="19"/>
      <c r="C8" s="18"/>
      <c r="D8" s="18"/>
      <c r="E8" s="18"/>
      <c r="F8" s="18"/>
      <c r="G8" s="18"/>
    </row>
    <row r="9" customFormat="false" ht="15" hidden="false" customHeight="false" outlineLevel="0" collapsed="false">
      <c r="A9" s="18"/>
      <c r="B9" s="19"/>
      <c r="C9" s="18"/>
      <c r="D9" s="18"/>
      <c r="E9" s="18"/>
      <c r="F9" s="18"/>
      <c r="G9" s="18"/>
    </row>
    <row r="10" customFormat="false" ht="15" hidden="false" customHeight="false" outlineLevel="0" collapsed="false">
      <c r="A10" s="18"/>
      <c r="B10" s="19"/>
      <c r="C10" s="18"/>
      <c r="D10" s="18"/>
      <c r="E10" s="18"/>
      <c r="F10" s="18"/>
      <c r="G10" s="18"/>
    </row>
    <row r="11" customFormat="false" ht="15" hidden="false" customHeight="false" outlineLevel="0" collapsed="false">
      <c r="A11" s="18"/>
      <c r="B11" s="19"/>
      <c r="C11" s="18"/>
      <c r="D11" s="18"/>
      <c r="E11" s="18"/>
      <c r="F11" s="18"/>
      <c r="G11" s="18"/>
    </row>
    <row r="12" customFormat="false" ht="15" hidden="false" customHeight="false" outlineLevel="0" collapsed="false">
      <c r="A12" s="18"/>
      <c r="B12" s="19"/>
      <c r="C12" s="18"/>
      <c r="D12" s="18"/>
      <c r="E12" s="18"/>
      <c r="F12" s="18"/>
      <c r="G12" s="18"/>
    </row>
    <row r="13" customFormat="false" ht="15" hidden="false" customHeight="false" outlineLevel="0" collapsed="false">
      <c r="A13" s="18"/>
      <c r="B13" s="19"/>
      <c r="C13" s="18"/>
      <c r="D13" s="18"/>
      <c r="E13" s="18"/>
      <c r="F13" s="18"/>
      <c r="G13" s="18"/>
    </row>
    <row r="14" customFormat="false" ht="15" hidden="false" customHeight="false" outlineLevel="0" collapsed="false">
      <c r="A14" s="18"/>
      <c r="B14" s="19"/>
      <c r="C14" s="18"/>
      <c r="D14" s="18"/>
      <c r="E14" s="18"/>
      <c r="F14" s="18"/>
      <c r="G14" s="18"/>
    </row>
    <row r="15" customFormat="false" ht="15" hidden="false" customHeight="false" outlineLevel="0" collapsed="false">
      <c r="A15" s="18"/>
      <c r="B15" s="19"/>
      <c r="C15" s="18"/>
      <c r="D15" s="18"/>
      <c r="E15" s="18"/>
      <c r="F15" s="18"/>
      <c r="G15" s="18"/>
    </row>
    <row r="16" customFormat="false" ht="15" hidden="false" customHeight="false" outlineLevel="0" collapsed="false">
      <c r="A16" s="18"/>
      <c r="B16" s="19"/>
      <c r="C16" s="18"/>
      <c r="D16" s="18"/>
      <c r="E16" s="18"/>
      <c r="F16" s="18"/>
      <c r="G16" s="18"/>
    </row>
    <row r="17" customFormat="false" ht="15" hidden="false" customHeight="false" outlineLevel="0" collapsed="false">
      <c r="A17" s="18"/>
      <c r="B17" s="19"/>
      <c r="C17" s="18"/>
      <c r="D17" s="18"/>
      <c r="E17" s="18"/>
      <c r="F17" s="18"/>
      <c r="G17" s="18"/>
    </row>
    <row r="18" customFormat="false" ht="15" hidden="false" customHeight="false" outlineLevel="0" collapsed="false">
      <c r="A18" s="18"/>
      <c r="B18" s="19"/>
      <c r="C18" s="18"/>
      <c r="D18" s="18"/>
      <c r="E18" s="18"/>
      <c r="F18" s="18"/>
      <c r="G18" s="18"/>
    </row>
    <row r="19" customFormat="false" ht="15" hidden="false" customHeight="false" outlineLevel="0" collapsed="false">
      <c r="A19" s="18"/>
      <c r="B19" s="19"/>
      <c r="C19" s="18"/>
      <c r="D19" s="18"/>
      <c r="E19" s="18"/>
      <c r="F19" s="18"/>
      <c r="G19" s="18"/>
    </row>
    <row r="20" customFormat="false" ht="15" hidden="false" customHeight="false" outlineLevel="0" collapsed="false">
      <c r="A20" s="18"/>
      <c r="B20" s="19"/>
      <c r="C20" s="18"/>
      <c r="D20" s="18"/>
      <c r="E20" s="18"/>
      <c r="F20" s="18"/>
      <c r="G20" s="18"/>
    </row>
    <row r="21" customFormat="false" ht="15" hidden="false" customHeight="false" outlineLevel="0" collapsed="false">
      <c r="A21" s="18"/>
      <c r="B21" s="19"/>
      <c r="C21" s="18"/>
      <c r="D21" s="18"/>
      <c r="E21" s="18"/>
      <c r="F21" s="18"/>
      <c r="G21" s="18"/>
    </row>
    <row r="22" customFormat="false" ht="15" hidden="false" customHeight="false" outlineLevel="0" collapsed="false">
      <c r="A22" s="18"/>
      <c r="B22" s="19"/>
      <c r="C22" s="18"/>
      <c r="D22" s="18"/>
      <c r="E22" s="18"/>
      <c r="F22" s="18"/>
      <c r="G22" s="18"/>
    </row>
    <row r="23" customFormat="false" ht="15" hidden="false" customHeight="false" outlineLevel="0" collapsed="false">
      <c r="A23" s="18"/>
      <c r="B23" s="19"/>
      <c r="C23" s="18"/>
      <c r="D23" s="18"/>
      <c r="E23" s="18"/>
      <c r="F23" s="18"/>
      <c r="G23" s="18"/>
    </row>
    <row r="24" customFormat="false" ht="15" hidden="false" customHeight="false" outlineLevel="0" collapsed="false">
      <c r="A24" s="18"/>
      <c r="B24" s="19"/>
      <c r="C24" s="18"/>
      <c r="D24" s="18"/>
      <c r="E24" s="18"/>
      <c r="F24" s="18"/>
      <c r="G24" s="18"/>
    </row>
    <row r="25" customFormat="false" ht="15" hidden="false" customHeight="false" outlineLevel="0" collapsed="false">
      <c r="A25" s="18"/>
      <c r="B25" s="19"/>
      <c r="C25" s="18"/>
      <c r="D25" s="18"/>
      <c r="E25" s="18"/>
      <c r="F25" s="18"/>
      <c r="G25" s="18"/>
    </row>
    <row r="26" customFormat="false" ht="15" hidden="false" customHeight="false" outlineLevel="0" collapsed="false">
      <c r="A26" s="18"/>
      <c r="B26" s="19"/>
      <c r="C26" s="18"/>
      <c r="D26" s="18"/>
      <c r="E26" s="18"/>
      <c r="F26" s="18"/>
      <c r="G26" s="18"/>
    </row>
    <row r="27" customFormat="false" ht="15" hidden="false" customHeight="false" outlineLevel="0" collapsed="false">
      <c r="A27" s="18"/>
      <c r="B27" s="19"/>
      <c r="C27" s="18"/>
      <c r="D27" s="18"/>
      <c r="E27" s="18"/>
      <c r="F27" s="18"/>
      <c r="G27" s="18"/>
    </row>
    <row r="28" customFormat="false" ht="15" hidden="false" customHeight="false" outlineLevel="0" collapsed="false">
      <c r="A28" s="18"/>
      <c r="B28" s="19"/>
      <c r="C28" s="18"/>
      <c r="D28" s="18"/>
      <c r="E28" s="18"/>
      <c r="F28" s="18"/>
      <c r="G28" s="18"/>
    </row>
    <row r="29" customFormat="false" ht="15" hidden="false" customHeight="false" outlineLevel="0" collapsed="false">
      <c r="A29" s="18"/>
      <c r="B29" s="19"/>
      <c r="C29" s="18"/>
      <c r="D29" s="18"/>
      <c r="E29" s="18"/>
      <c r="F29" s="18"/>
      <c r="G29" s="18"/>
    </row>
    <row r="30" customFormat="false" ht="15" hidden="false" customHeight="false" outlineLevel="0" collapsed="false">
      <c r="A30" s="18"/>
      <c r="B30" s="19"/>
      <c r="C30" s="18"/>
      <c r="D30" s="18"/>
      <c r="E30" s="18"/>
      <c r="F30" s="18"/>
      <c r="G30" s="18"/>
    </row>
    <row r="31" customFormat="false" ht="15" hidden="false" customHeight="false" outlineLevel="0" collapsed="false">
      <c r="A31" s="18"/>
      <c r="B31" s="19"/>
      <c r="C31" s="18"/>
      <c r="D31" s="18"/>
      <c r="E31" s="18"/>
      <c r="F31" s="18"/>
      <c r="G31" s="18"/>
    </row>
    <row r="32" customFormat="false" ht="15" hidden="false" customHeight="false" outlineLevel="0" collapsed="false">
      <c r="A32" s="18"/>
      <c r="B32" s="19"/>
      <c r="C32" s="18"/>
      <c r="D32" s="18"/>
      <c r="E32" s="18"/>
      <c r="F32" s="18"/>
      <c r="G32" s="18"/>
    </row>
    <row r="33" customFormat="false" ht="15" hidden="false" customHeight="false" outlineLevel="0" collapsed="false">
      <c r="A33" s="18"/>
      <c r="B33" s="19"/>
      <c r="C33" s="18"/>
      <c r="D33" s="18"/>
      <c r="E33" s="18"/>
      <c r="F33" s="18"/>
      <c r="G33" s="18"/>
    </row>
    <row r="34" customFormat="false" ht="15" hidden="false" customHeight="false" outlineLevel="0" collapsed="false">
      <c r="A34" s="18"/>
      <c r="B34" s="19"/>
      <c r="C34" s="18"/>
      <c r="D34" s="18"/>
      <c r="E34" s="18"/>
      <c r="F34" s="18"/>
      <c r="G34" s="18"/>
    </row>
    <row r="35" customFormat="false" ht="15" hidden="false" customHeight="false" outlineLevel="0" collapsed="false">
      <c r="A35" s="18"/>
      <c r="B35" s="19"/>
      <c r="C35" s="18"/>
      <c r="D35" s="18"/>
      <c r="E35" s="18"/>
      <c r="F35" s="18"/>
      <c r="G35" s="18"/>
    </row>
    <row r="36" customFormat="false" ht="15" hidden="false" customHeight="false" outlineLevel="0" collapsed="false">
      <c r="A36" s="18"/>
      <c r="B36" s="19"/>
      <c r="C36" s="18"/>
      <c r="D36" s="18"/>
      <c r="E36" s="18"/>
      <c r="F36" s="18"/>
      <c r="G36" s="18"/>
    </row>
    <row r="37" customFormat="false" ht="15" hidden="false" customHeight="false" outlineLevel="0" collapsed="false">
      <c r="A37" s="18"/>
      <c r="B37" s="19"/>
      <c r="C37" s="18"/>
      <c r="D37" s="18"/>
      <c r="E37" s="18"/>
      <c r="F37" s="18"/>
      <c r="G37" s="18"/>
    </row>
    <row r="38" customFormat="false" ht="15" hidden="false" customHeight="false" outlineLevel="0" collapsed="false">
      <c r="A38" s="18"/>
      <c r="B38" s="19"/>
      <c r="C38" s="18"/>
      <c r="D38" s="18"/>
      <c r="E38" s="18"/>
      <c r="F38" s="18"/>
      <c r="G38" s="18"/>
    </row>
    <row r="39" customFormat="false" ht="15" hidden="false" customHeight="false" outlineLevel="0" collapsed="false">
      <c r="A39" s="18"/>
      <c r="B39" s="19"/>
      <c r="C39" s="18"/>
      <c r="D39" s="18"/>
      <c r="E39" s="18"/>
      <c r="F39" s="18"/>
      <c r="G39" s="18"/>
    </row>
    <row r="40" customFormat="false" ht="15" hidden="false" customHeight="false" outlineLevel="0" collapsed="false">
      <c r="A40" s="18"/>
      <c r="B40" s="19"/>
      <c r="C40" s="18"/>
      <c r="D40" s="18"/>
      <c r="E40" s="18"/>
      <c r="F40" s="18"/>
      <c r="G40" s="18"/>
    </row>
    <row r="41" customFormat="false" ht="15" hidden="false" customHeight="false" outlineLevel="0" collapsed="false">
      <c r="A41" s="18"/>
      <c r="B41" s="19"/>
      <c r="C41" s="18"/>
      <c r="D41" s="18"/>
      <c r="E41" s="18"/>
      <c r="F41" s="18"/>
      <c r="G41" s="18"/>
    </row>
    <row r="42" customFormat="false" ht="15" hidden="false" customHeight="false" outlineLevel="0" collapsed="false">
      <c r="A42" s="18"/>
      <c r="B42" s="19"/>
      <c r="C42" s="18"/>
      <c r="D42" s="18"/>
      <c r="E42" s="18"/>
      <c r="F42" s="18"/>
      <c r="G42" s="18"/>
    </row>
    <row r="43" customFormat="false" ht="15" hidden="false" customHeight="false" outlineLevel="0" collapsed="false">
      <c r="A43" s="18"/>
      <c r="B43" s="19"/>
      <c r="C43" s="18"/>
      <c r="D43" s="18"/>
      <c r="E43" s="18"/>
      <c r="F43" s="18"/>
      <c r="G43" s="18"/>
    </row>
    <row r="44" customFormat="false" ht="15" hidden="false" customHeight="false" outlineLevel="0" collapsed="false">
      <c r="A44" s="18"/>
      <c r="B44" s="19"/>
      <c r="C44" s="18"/>
      <c r="D44" s="18"/>
      <c r="E44" s="18"/>
      <c r="F44" s="18"/>
      <c r="G44" s="18"/>
    </row>
    <row r="45" customFormat="false" ht="15" hidden="false" customHeight="false" outlineLevel="0" collapsed="false">
      <c r="A45" s="18"/>
      <c r="B45" s="19"/>
      <c r="C45" s="18"/>
      <c r="D45" s="18"/>
      <c r="E45" s="18"/>
      <c r="F45" s="18"/>
      <c r="G45" s="18"/>
    </row>
    <row r="46" customFormat="false" ht="15" hidden="false" customHeight="false" outlineLevel="0" collapsed="false">
      <c r="A46" s="18"/>
      <c r="B46" s="19"/>
      <c r="C46" s="18"/>
      <c r="D46" s="18"/>
      <c r="E46" s="18"/>
      <c r="F46" s="18"/>
      <c r="G46" s="18"/>
    </row>
    <row r="47" customFormat="false" ht="15" hidden="false" customHeight="false" outlineLevel="0" collapsed="false">
      <c r="A47" s="18"/>
      <c r="B47" s="19"/>
      <c r="C47" s="18"/>
      <c r="D47" s="18"/>
      <c r="E47" s="18"/>
      <c r="F47" s="18"/>
      <c r="G47" s="18"/>
    </row>
    <row r="48" customFormat="false" ht="15" hidden="false" customHeight="false" outlineLevel="0" collapsed="false">
      <c r="A48" s="18"/>
      <c r="B48" s="19"/>
      <c r="C48" s="18"/>
      <c r="D48" s="18"/>
      <c r="E48" s="18"/>
      <c r="F48" s="18"/>
      <c r="G48" s="18"/>
    </row>
    <row r="49" customFormat="false" ht="15" hidden="false" customHeight="false" outlineLevel="0" collapsed="false">
      <c r="A49" s="18"/>
      <c r="B49" s="19"/>
      <c r="C49" s="18"/>
      <c r="D49" s="18"/>
      <c r="E49" s="18"/>
      <c r="F49" s="18"/>
      <c r="G49" s="18"/>
    </row>
    <row r="50" customFormat="false" ht="15" hidden="false" customHeight="false" outlineLevel="0" collapsed="false">
      <c r="A50" s="18"/>
      <c r="B50" s="19"/>
      <c r="C50" s="18"/>
      <c r="D50" s="18"/>
      <c r="E50" s="18"/>
      <c r="F50" s="18"/>
      <c r="G50" s="18"/>
    </row>
    <row r="51" customFormat="false" ht="15" hidden="false" customHeight="false" outlineLevel="0" collapsed="false">
      <c r="A51" s="18"/>
      <c r="B51" s="19"/>
      <c r="C51" s="18"/>
      <c r="D51" s="18"/>
      <c r="E51" s="18"/>
      <c r="F51" s="18"/>
      <c r="G51" s="18"/>
    </row>
    <row r="52" customFormat="false" ht="15" hidden="false" customHeight="false" outlineLevel="0" collapsed="false">
      <c r="A52" s="18"/>
      <c r="B52" s="19"/>
      <c r="C52" s="18"/>
      <c r="D52" s="18"/>
      <c r="E52" s="18"/>
      <c r="F52" s="18"/>
      <c r="G52" s="18"/>
    </row>
    <row r="53" customFormat="false" ht="15" hidden="false" customHeight="false" outlineLevel="0" collapsed="false">
      <c r="A53" s="18"/>
      <c r="B53" s="19"/>
      <c r="C53" s="18"/>
      <c r="D53" s="18"/>
      <c r="E53" s="18"/>
      <c r="F53" s="18"/>
      <c r="G53" s="18"/>
    </row>
    <row r="54" customFormat="false" ht="15" hidden="false" customHeight="false" outlineLevel="0" collapsed="false">
      <c r="A54" s="18"/>
      <c r="B54" s="19"/>
      <c r="C54" s="18"/>
      <c r="D54" s="18"/>
      <c r="E54" s="18"/>
      <c r="F54" s="18"/>
      <c r="G54" s="18"/>
    </row>
    <row r="55" customFormat="false" ht="15" hidden="false" customHeight="false" outlineLevel="0" collapsed="false">
      <c r="A55" s="18"/>
      <c r="B55" s="19"/>
      <c r="C55" s="18"/>
      <c r="D55" s="18"/>
      <c r="E55" s="18"/>
      <c r="F55" s="18"/>
      <c r="G55" s="18"/>
    </row>
    <row r="56" customFormat="false" ht="15" hidden="false" customHeight="false" outlineLevel="0" collapsed="false">
      <c r="A56" s="18"/>
      <c r="B56" s="19"/>
      <c r="C56" s="18"/>
      <c r="D56" s="18"/>
      <c r="E56" s="18"/>
      <c r="F56" s="18"/>
      <c r="G56" s="18"/>
    </row>
    <row r="57" customFormat="false" ht="15" hidden="false" customHeight="false" outlineLevel="0" collapsed="false">
      <c r="A57" s="18"/>
      <c r="B57" s="19"/>
      <c r="C57" s="18"/>
      <c r="D57" s="18"/>
      <c r="E57" s="18"/>
      <c r="F57" s="18"/>
      <c r="G57" s="18"/>
    </row>
    <row r="58" customFormat="false" ht="15" hidden="false" customHeight="false" outlineLevel="0" collapsed="false">
      <c r="A58" s="18"/>
      <c r="B58" s="19"/>
      <c r="C58" s="18"/>
      <c r="D58" s="18"/>
      <c r="E58" s="18"/>
      <c r="F58" s="18"/>
      <c r="G58" s="18"/>
    </row>
    <row r="59" customFormat="false" ht="15" hidden="false" customHeight="false" outlineLevel="0" collapsed="false">
      <c r="A59" s="18"/>
      <c r="B59" s="19"/>
      <c r="C59" s="18"/>
      <c r="D59" s="18"/>
      <c r="E59" s="18"/>
      <c r="F59" s="18"/>
      <c r="G59" s="18"/>
    </row>
    <row r="60" customFormat="false" ht="15" hidden="false" customHeight="false" outlineLevel="0" collapsed="false">
      <c r="A60" s="18"/>
      <c r="B60" s="19"/>
      <c r="C60" s="18"/>
      <c r="D60" s="18"/>
      <c r="E60" s="18"/>
      <c r="F60" s="18"/>
      <c r="G60" s="18"/>
    </row>
    <row r="61" customFormat="false" ht="15" hidden="false" customHeight="false" outlineLevel="0" collapsed="false">
      <c r="A61" s="18"/>
      <c r="B61" s="19"/>
      <c r="C61" s="18"/>
      <c r="D61" s="18"/>
      <c r="E61" s="18"/>
      <c r="F61" s="18"/>
      <c r="G61" s="18"/>
    </row>
    <row r="62" customFormat="false" ht="15" hidden="false" customHeight="false" outlineLevel="0" collapsed="false">
      <c r="A62" s="18"/>
      <c r="B62" s="19"/>
      <c r="C62" s="18"/>
      <c r="D62" s="18"/>
      <c r="E62" s="18"/>
      <c r="F62" s="18"/>
      <c r="G62" s="18"/>
    </row>
    <row r="63" customFormat="false" ht="15" hidden="false" customHeight="false" outlineLevel="0" collapsed="false">
      <c r="A63" s="18"/>
      <c r="B63" s="19"/>
      <c r="C63" s="18"/>
      <c r="D63" s="18"/>
      <c r="E63" s="18"/>
      <c r="F63" s="18"/>
      <c r="G63" s="18"/>
    </row>
    <row r="64" customFormat="false" ht="15" hidden="false" customHeight="false" outlineLevel="0" collapsed="false">
      <c r="A64" s="18"/>
      <c r="B64" s="19"/>
      <c r="C64" s="18"/>
      <c r="D64" s="18"/>
      <c r="E64" s="18"/>
      <c r="F64" s="18"/>
      <c r="G64" s="18"/>
    </row>
    <row r="65" customFormat="false" ht="15" hidden="false" customHeight="false" outlineLevel="0" collapsed="false">
      <c r="A65" s="18"/>
      <c r="B65" s="19"/>
      <c r="C65" s="18"/>
      <c r="D65" s="18"/>
      <c r="E65" s="18"/>
      <c r="F65" s="18"/>
      <c r="G65" s="18"/>
    </row>
    <row r="66" customFormat="false" ht="15" hidden="false" customHeight="false" outlineLevel="0" collapsed="false">
      <c r="A66" s="18"/>
      <c r="B66" s="19"/>
      <c r="C66" s="18"/>
      <c r="D66" s="18"/>
      <c r="E66" s="18"/>
      <c r="F66" s="18"/>
      <c r="G66" s="18"/>
    </row>
    <row r="67" customFormat="false" ht="15" hidden="false" customHeight="false" outlineLevel="0" collapsed="false">
      <c r="A67" s="18"/>
      <c r="B67" s="19"/>
      <c r="C67" s="18"/>
      <c r="D67" s="18"/>
      <c r="E67" s="18"/>
      <c r="F67" s="18"/>
      <c r="G67" s="18"/>
    </row>
    <row r="68" customFormat="false" ht="15" hidden="false" customHeight="false" outlineLevel="0" collapsed="false">
      <c r="A68" s="18"/>
      <c r="B68" s="19"/>
      <c r="C68" s="18"/>
      <c r="D68" s="18"/>
      <c r="E68" s="18"/>
      <c r="F68" s="18"/>
      <c r="G68" s="18"/>
    </row>
    <row r="69" customFormat="false" ht="15" hidden="false" customHeight="false" outlineLevel="0" collapsed="false">
      <c r="A69" s="18"/>
      <c r="B69" s="19"/>
      <c r="C69" s="18"/>
      <c r="D69" s="18"/>
      <c r="E69" s="18"/>
      <c r="F69" s="18"/>
      <c r="G69" s="18"/>
    </row>
    <row r="70" customFormat="false" ht="15" hidden="false" customHeight="false" outlineLevel="0" collapsed="false">
      <c r="A70" s="18"/>
      <c r="B70" s="19"/>
      <c r="C70" s="18"/>
      <c r="D70" s="18"/>
      <c r="E70" s="18"/>
      <c r="F70" s="18"/>
      <c r="G70" s="18"/>
    </row>
    <row r="71" customFormat="false" ht="15" hidden="false" customHeight="false" outlineLevel="0" collapsed="false">
      <c r="A71" s="18"/>
      <c r="B71" s="19"/>
      <c r="C71" s="18"/>
      <c r="D71" s="18"/>
      <c r="E71" s="18"/>
      <c r="F71" s="18"/>
      <c r="G71" s="18"/>
    </row>
    <row r="72" customFormat="false" ht="15" hidden="false" customHeight="false" outlineLevel="0" collapsed="false">
      <c r="A72" s="18"/>
      <c r="B72" s="19"/>
      <c r="C72" s="18"/>
      <c r="D72" s="18"/>
      <c r="E72" s="18"/>
      <c r="F72" s="18"/>
      <c r="G72" s="18"/>
    </row>
    <row r="73" customFormat="false" ht="15" hidden="false" customHeight="false" outlineLevel="0" collapsed="false">
      <c r="A73" s="18"/>
      <c r="B73" s="19"/>
      <c r="C73" s="18"/>
      <c r="D73" s="18"/>
      <c r="E73" s="18"/>
      <c r="F73" s="18"/>
      <c r="G73" s="18"/>
    </row>
    <row r="74" customFormat="false" ht="15" hidden="false" customHeight="false" outlineLevel="0" collapsed="false">
      <c r="A74" s="18"/>
      <c r="B74" s="19"/>
      <c r="C74" s="18"/>
      <c r="D74" s="18"/>
      <c r="E74" s="18"/>
      <c r="F74" s="18"/>
      <c r="G74" s="18"/>
    </row>
    <row r="75" customFormat="false" ht="15" hidden="false" customHeight="false" outlineLevel="0" collapsed="false">
      <c r="A75" s="18"/>
      <c r="B75" s="19"/>
      <c r="C75" s="18"/>
      <c r="D75" s="18"/>
      <c r="E75" s="18"/>
      <c r="F75" s="18"/>
      <c r="G75" s="18"/>
    </row>
    <row r="76" customFormat="false" ht="15" hidden="false" customHeight="false" outlineLevel="0" collapsed="false">
      <c r="A76" s="18"/>
      <c r="B76" s="19"/>
      <c r="C76" s="18"/>
      <c r="D76" s="18"/>
      <c r="E76" s="18"/>
      <c r="F76" s="18"/>
      <c r="G76" s="18"/>
    </row>
    <row r="77" customFormat="false" ht="15" hidden="false" customHeight="false" outlineLevel="0" collapsed="false">
      <c r="A77" s="18"/>
      <c r="B77" s="19"/>
      <c r="C77" s="18"/>
      <c r="D77" s="18"/>
      <c r="E77" s="18"/>
      <c r="F77" s="18"/>
      <c r="G77" s="18"/>
    </row>
    <row r="78" customFormat="false" ht="15" hidden="false" customHeight="false" outlineLevel="0" collapsed="false">
      <c r="A78" s="18"/>
      <c r="B78" s="19"/>
      <c r="C78" s="18"/>
      <c r="D78" s="18"/>
      <c r="E78" s="18"/>
      <c r="F78" s="18"/>
      <c r="G78" s="18"/>
    </row>
    <row r="79" customFormat="false" ht="15" hidden="false" customHeight="false" outlineLevel="0" collapsed="false">
      <c r="A79" s="18"/>
      <c r="B79" s="19"/>
      <c r="C79" s="18"/>
      <c r="D79" s="18"/>
      <c r="E79" s="18"/>
      <c r="F79" s="18"/>
      <c r="G79" s="18"/>
    </row>
    <row r="80" customFormat="false" ht="15" hidden="false" customHeight="false" outlineLevel="0" collapsed="false">
      <c r="A80" s="18"/>
      <c r="B80" s="19"/>
      <c r="C80" s="18"/>
      <c r="D80" s="18"/>
      <c r="E80" s="18"/>
      <c r="F80" s="18"/>
      <c r="G80" s="18"/>
    </row>
    <row r="81" customFormat="false" ht="15" hidden="false" customHeight="false" outlineLevel="0" collapsed="false">
      <c r="A81" s="18"/>
      <c r="B81" s="19"/>
      <c r="C81" s="18"/>
      <c r="D81" s="18"/>
      <c r="E81" s="18"/>
      <c r="F81" s="18"/>
      <c r="G81" s="18"/>
    </row>
    <row r="82" customFormat="false" ht="15" hidden="false" customHeight="false" outlineLevel="0" collapsed="false">
      <c r="A82" s="18"/>
      <c r="B82" s="19"/>
      <c r="C82" s="18"/>
      <c r="D82" s="18"/>
      <c r="E82" s="18"/>
      <c r="F82" s="18"/>
      <c r="G82" s="18"/>
    </row>
    <row r="83" customFormat="false" ht="15" hidden="false" customHeight="false" outlineLevel="0" collapsed="false">
      <c r="A83" s="18"/>
      <c r="B83" s="19"/>
      <c r="C83" s="18"/>
      <c r="D83" s="18"/>
      <c r="E83" s="18"/>
      <c r="F83" s="18"/>
      <c r="G83" s="18"/>
    </row>
  </sheetData>
  <mergeCells count="2">
    <mergeCell ref="A1:G1"/>
    <mergeCell ref="A2:G2"/>
  </mergeCells>
  <dataValidations count="2">
    <dataValidation allowBlank="true" errorStyle="stop" operator="between" showDropDown="false" showErrorMessage="false" showInputMessage="false" sqref="C4:C83" type="list">
      <formula1>Catálogos!$K$4:$K$12</formula1>
      <formula2>0</formula2>
    </dataValidation>
    <dataValidation allowBlank="true" errorStyle="stop" operator="between" showDropDown="false" showErrorMessage="false" showInputMessage="false" sqref="F4:F83" type="list">
      <formula1>Catálogos!$L$4:$L$5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4"/>
    <col collapsed="false" customWidth="true" hidden="false" outlineLevel="0" max="3" min="3" style="0" width="16"/>
  </cols>
  <sheetData>
    <row r="2" customFormat="false" ht="17.35" hidden="false" customHeight="false" outlineLevel="0" collapsed="false">
      <c r="B2" s="6" t="s">
        <v>123</v>
      </c>
    </row>
    <row r="3" customFormat="false" ht="15" hidden="false" customHeight="false" outlineLevel="0" collapsed="false">
      <c r="B3" s="7" t="s">
        <v>124</v>
      </c>
    </row>
    <row r="5" customFormat="false" ht="15" hidden="false" customHeight="false" outlineLevel="0" collapsed="false">
      <c r="B5" s="8" t="s">
        <v>125</v>
      </c>
    </row>
    <row r="6" customFormat="false" ht="15" hidden="false" customHeight="false" outlineLevel="0" collapsed="false">
      <c r="B6" s="20" t="s">
        <v>126</v>
      </c>
      <c r="C6" s="21" t="n">
        <f aca="false">COUNTA(Casos!A3:A252)</f>
        <v>1</v>
      </c>
    </row>
    <row r="7" customFormat="false" ht="15" hidden="false" customHeight="false" outlineLevel="0" collapsed="false">
      <c r="B7" s="20" t="s">
        <v>127</v>
      </c>
      <c r="C7" s="21" t="n">
        <f aca="false">COUNTIF(Casos!U3:U252,"Válido")</f>
        <v>1</v>
      </c>
    </row>
    <row r="8" customFormat="false" ht="15" hidden="false" customHeight="false" outlineLevel="0" collapsed="false">
      <c r="B8" s="20" t="s">
        <v>128</v>
      </c>
      <c r="C8" s="21" t="n">
        <f aca="false">COUNTIF(Casos!U3:U252,"Inválido")</f>
        <v>0</v>
      </c>
    </row>
    <row r="9" customFormat="false" ht="15" hidden="false" customHeight="false" outlineLevel="0" collapsed="false">
      <c r="B9" s="20" t="s">
        <v>129</v>
      </c>
      <c r="C9" s="22" t="n">
        <f aca="false">IF(COUNTA(Casos!U3:U252)=0,"",COUNTIF(Casos!U3:U252,"Inválido")/COUNTA(Casos!U3:U252))</f>
        <v>0</v>
      </c>
    </row>
    <row r="10" customFormat="false" ht="15" hidden="false" customHeight="false" outlineLevel="0" collapsed="false">
      <c r="B10" s="8" t="s">
        <v>130</v>
      </c>
    </row>
    <row r="11" customFormat="false" ht="15" hidden="false" customHeight="false" outlineLevel="0" collapsed="false">
      <c r="B11" s="20" t="s">
        <v>131</v>
      </c>
      <c r="C11" s="21" t="n">
        <f aca="false">COUNTIF(Casos!R3:R252,"Débil")</f>
        <v>0</v>
      </c>
    </row>
    <row r="12" customFormat="false" ht="15" hidden="false" customHeight="false" outlineLevel="0" collapsed="false">
      <c r="B12" s="20" t="s">
        <v>132</v>
      </c>
      <c r="C12" s="21" t="n">
        <f aca="false">COUNTIF(Casos!S3:S252,"Débil")</f>
        <v>0</v>
      </c>
    </row>
    <row r="13" customFormat="false" ht="15" hidden="false" customHeight="false" outlineLevel="0" collapsed="false">
      <c r="B13" s="20" t="s">
        <v>133</v>
      </c>
      <c r="C13" s="21" t="n">
        <f aca="false">COUNTIF(Casos!T3:T252,"DISCORDANCIA entre lectores")</f>
        <v>0</v>
      </c>
    </row>
    <row r="14" customFormat="false" ht="15" hidden="false" customHeight="false" outlineLevel="0" collapsed="false">
      <c r="B14" s="20" t="s">
        <v>134</v>
      </c>
      <c r="C14" s="21" t="n">
        <f aca="false">COUNTIF(Casos!V3:V252,"Sí")</f>
        <v>1</v>
      </c>
    </row>
    <row r="15" customFormat="false" ht="15" hidden="false" customHeight="false" outlineLevel="0" collapsed="false">
      <c r="B15" s="8" t="s">
        <v>135</v>
      </c>
    </row>
    <row r="16" customFormat="false" ht="15" hidden="false" customHeight="false" outlineLevel="0" collapsed="false">
      <c r="B16" s="20" t="s">
        <v>136</v>
      </c>
      <c r="C16" s="21" t="n">
        <f aca="false">COUNTIF(Casos!AE3:AE252,"Concordante: reactivo con VPH-AR positiva")</f>
        <v>1</v>
      </c>
    </row>
    <row r="17" customFormat="false" ht="15" hidden="false" customHeight="false" outlineLevel="0" collapsed="false">
      <c r="B17" s="20" t="s">
        <v>137</v>
      </c>
      <c r="C17" s="21" t="n">
        <f aca="false">COUNTIF(Casos!AE3:AE252,"Concordante: no reactivo con VPH-AR negativa")</f>
        <v>0</v>
      </c>
    </row>
    <row r="18" customFormat="false" ht="15" hidden="false" customHeight="false" outlineLevel="0" collapsed="false">
      <c r="B18" s="20" t="s">
        <v>138</v>
      </c>
      <c r="C18" s="21" t="n">
        <f aca="false">COUNTIF(Casos!AE3:AE252,"Discordancia: reactivo con VPH-AR negativa")</f>
        <v>0</v>
      </c>
    </row>
    <row r="19" customFormat="false" ht="15" hidden="false" customHeight="false" outlineLevel="0" collapsed="false">
      <c r="B19" s="20" t="s">
        <v>139</v>
      </c>
      <c r="C19" s="21" t="n">
        <f aca="false">COUNTIF(Casos!AE3:AE252,"Discordancia: no reactivo con VPH-AR positiva")</f>
        <v>0</v>
      </c>
    </row>
    <row r="20" customFormat="false" ht="15" hidden="false" customHeight="false" outlineLevel="0" collapsed="false">
      <c r="B20" s="20" t="s">
        <v>140</v>
      </c>
      <c r="C20" s="21" t="n">
        <f aca="false">COUNTIF(Casos!W3:W252,"Pendiente")</f>
        <v>0</v>
      </c>
    </row>
    <row r="21" customFormat="false" ht="15" hidden="false" customHeight="false" outlineLevel="0" collapsed="false">
      <c r="B21" s="8" t="s">
        <v>141</v>
      </c>
    </row>
    <row r="22" customFormat="false" ht="15" hidden="false" customHeight="false" outlineLevel="0" collapsed="false">
      <c r="B22" s="20" t="s">
        <v>142</v>
      </c>
      <c r="C22" s="21" t="n">
        <f aca="false">COUNTIF(Casos!AA3:AA252,"CIN 2")+COUNTIF(Casos!AA3:AA252,"CIN 3")+COUNTIF(Casos!AA3:AA252,"Adenocarcinoma in situ")+COUNTIF(Casos!AA3:AA252,"Carcinoma")</f>
        <v>1</v>
      </c>
    </row>
    <row r="23" customFormat="false" ht="15" hidden="false" customHeight="false" outlineLevel="0" collapsed="false">
      <c r="B23" s="8" t="s">
        <v>143</v>
      </c>
    </row>
    <row r="24" customFormat="false" ht="15" hidden="false" customHeight="false" outlineLevel="0" collapsed="false">
      <c r="B24" s="20" t="s">
        <v>144</v>
      </c>
      <c r="C24" s="21" t="n">
        <f aca="false">SUMPRODUCT((Casos!A3:A252&lt;&gt;"")*(Casos!S3:S252=""))</f>
        <v>0</v>
      </c>
    </row>
    <row r="25" customFormat="false" ht="15" hidden="false" customHeight="false" outlineLevel="0" collapsed="false">
      <c r="B25" s="20" t="s">
        <v>145</v>
      </c>
      <c r="C25" s="21" t="n">
        <f aca="false">SUMPRODUCT((Casos!A3:A252&lt;&gt;"")*(Casos!P3:P252=""))</f>
        <v>0</v>
      </c>
    </row>
    <row r="26" customFormat="false" ht="15" hidden="false" customHeight="false" outlineLevel="0" collapsed="false">
      <c r="B26" s="20" t="s">
        <v>146</v>
      </c>
      <c r="C26" s="21" t="n">
        <f aca="false">COUNTA(Incidencias!A4:A83)</f>
        <v>0</v>
      </c>
    </row>
    <row r="28" customFormat="false" ht="15" hidden="false" customHeight="false" outlineLevel="0" collapsed="false">
      <c r="B28" s="23" t="s">
        <v>147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17"/>
    <col collapsed="false" customWidth="true" hidden="false" outlineLevel="0" max="6" min="5" style="0" width="22"/>
    <col collapsed="false" customWidth="true" hidden="false" outlineLevel="0" max="7" min="7" style="0" width="23"/>
    <col collapsed="false" customWidth="true" hidden="false" outlineLevel="0" max="8" min="8" style="0" width="24"/>
    <col collapsed="false" customWidth="true" hidden="false" outlineLevel="0" max="9" min="9" style="0" width="15"/>
    <col collapsed="false" customWidth="true" hidden="false" outlineLevel="0" max="10" min="10" style="0" width="18"/>
    <col collapsed="false" customWidth="true" hidden="false" outlineLevel="0" max="11" min="11" style="0" width="22"/>
    <col collapsed="false" customWidth="true" hidden="false" outlineLevel="0" max="12" min="12" style="0" width="19"/>
  </cols>
  <sheetData>
    <row r="1" customFormat="false" ht="15" hidden="false" customHeight="false" outlineLevel="0" collapsed="false">
      <c r="A1" s="24" t="s">
        <v>148</v>
      </c>
    </row>
    <row r="3" customFormat="false" ht="15" hidden="false" customHeight="false" outlineLevel="0" collapsed="false">
      <c r="A3" s="25" t="s">
        <v>149</v>
      </c>
      <c r="B3" s="25" t="s">
        <v>150</v>
      </c>
      <c r="C3" s="25" t="s">
        <v>67</v>
      </c>
      <c r="D3" s="25" t="s">
        <v>151</v>
      </c>
      <c r="E3" s="25" t="s">
        <v>152</v>
      </c>
      <c r="F3" s="25" t="s">
        <v>79</v>
      </c>
      <c r="G3" s="25" t="s">
        <v>81</v>
      </c>
      <c r="H3" s="25" t="s">
        <v>83</v>
      </c>
      <c r="I3" s="25" t="s">
        <v>84</v>
      </c>
      <c r="J3" s="25" t="s">
        <v>85</v>
      </c>
      <c r="K3" s="25" t="s">
        <v>118</v>
      </c>
      <c r="L3" s="25" t="s">
        <v>153</v>
      </c>
    </row>
    <row r="4" customFormat="false" ht="15" hidden="false" customHeight="false" outlineLevel="0" collapsed="false">
      <c r="A4" s="20" t="s">
        <v>93</v>
      </c>
      <c r="B4" s="20" t="s">
        <v>93</v>
      </c>
      <c r="C4" s="20" t="s">
        <v>98</v>
      </c>
      <c r="D4" s="20" t="s">
        <v>100</v>
      </c>
      <c r="E4" s="20" t="s">
        <v>154</v>
      </c>
      <c r="F4" s="20" t="s">
        <v>105</v>
      </c>
      <c r="G4" s="20" t="s">
        <v>106</v>
      </c>
      <c r="H4" s="20" t="s">
        <v>155</v>
      </c>
      <c r="I4" s="20" t="s">
        <v>156</v>
      </c>
      <c r="J4" s="20" t="s">
        <v>157</v>
      </c>
      <c r="K4" s="20" t="s">
        <v>158</v>
      </c>
      <c r="L4" s="20" t="s">
        <v>159</v>
      </c>
    </row>
    <row r="5" customFormat="false" ht="15" hidden="false" customHeight="false" outlineLevel="0" collapsed="false">
      <c r="A5" s="20" t="s">
        <v>95</v>
      </c>
      <c r="B5" s="20" t="s">
        <v>95</v>
      </c>
      <c r="C5" s="20" t="s">
        <v>160</v>
      </c>
      <c r="D5" s="20" t="s">
        <v>161</v>
      </c>
      <c r="E5" s="20" t="s">
        <v>162</v>
      </c>
      <c r="F5" s="20" t="s">
        <v>163</v>
      </c>
      <c r="G5" s="20" t="s">
        <v>164</v>
      </c>
      <c r="H5" s="20" t="s">
        <v>108</v>
      </c>
      <c r="I5" s="20" t="s">
        <v>109</v>
      </c>
      <c r="J5" s="20" t="s">
        <v>165</v>
      </c>
      <c r="K5" s="20" t="s">
        <v>166</v>
      </c>
      <c r="L5" s="20" t="s">
        <v>167</v>
      </c>
    </row>
    <row r="6" customFormat="false" ht="15" hidden="false" customHeight="false" outlineLevel="0" collapsed="false">
      <c r="A6" s="20" t="s">
        <v>96</v>
      </c>
      <c r="D6" s="20" t="s">
        <v>168</v>
      </c>
      <c r="E6" s="20" t="s">
        <v>104</v>
      </c>
      <c r="G6" s="20" t="s">
        <v>169</v>
      </c>
      <c r="H6" s="20" t="s">
        <v>170</v>
      </c>
      <c r="I6" s="20" t="s">
        <v>171</v>
      </c>
      <c r="J6" s="20" t="s">
        <v>110</v>
      </c>
      <c r="K6" s="20" t="s">
        <v>172</v>
      </c>
    </row>
    <row r="7" customFormat="false" ht="15" hidden="false" customHeight="false" outlineLevel="0" collapsed="false">
      <c r="D7" s="20" t="s">
        <v>173</v>
      </c>
      <c r="E7" s="20" t="s">
        <v>163</v>
      </c>
      <c r="G7" s="20" t="s">
        <v>174</v>
      </c>
      <c r="H7" s="20" t="s">
        <v>175</v>
      </c>
      <c r="I7" s="20" t="s">
        <v>169</v>
      </c>
      <c r="J7" s="20" t="s">
        <v>176</v>
      </c>
      <c r="K7" s="20" t="s">
        <v>177</v>
      </c>
    </row>
    <row r="8" customFormat="false" ht="15" hidden="false" customHeight="false" outlineLevel="0" collapsed="false">
      <c r="D8" s="20" t="s">
        <v>178</v>
      </c>
      <c r="H8" s="20" t="s">
        <v>179</v>
      </c>
      <c r="I8" s="20" t="s">
        <v>174</v>
      </c>
      <c r="J8" s="20" t="s">
        <v>180</v>
      </c>
      <c r="K8" s="20" t="s">
        <v>181</v>
      </c>
    </row>
    <row r="9" customFormat="false" ht="15" hidden="false" customHeight="false" outlineLevel="0" collapsed="false">
      <c r="D9" s="20" t="s">
        <v>96</v>
      </c>
      <c r="H9" s="20" t="s">
        <v>182</v>
      </c>
      <c r="J9" s="20" t="s">
        <v>183</v>
      </c>
      <c r="K9" s="20" t="s">
        <v>184</v>
      </c>
    </row>
    <row r="10" customFormat="false" ht="15" hidden="false" customHeight="false" outlineLevel="0" collapsed="false">
      <c r="H10" s="20" t="s">
        <v>183</v>
      </c>
      <c r="J10" s="20" t="s">
        <v>169</v>
      </c>
      <c r="K10" s="20" t="s">
        <v>185</v>
      </c>
    </row>
    <row r="11" customFormat="false" ht="15" hidden="false" customHeight="false" outlineLevel="0" collapsed="false">
      <c r="H11" s="20" t="s">
        <v>169</v>
      </c>
      <c r="J11" s="20" t="s">
        <v>174</v>
      </c>
      <c r="K11" s="20" t="s">
        <v>186</v>
      </c>
    </row>
    <row r="12" customFormat="false" ht="15" hidden="false" customHeight="false" outlineLevel="0" collapsed="false">
      <c r="H12" s="20" t="s">
        <v>174</v>
      </c>
      <c r="K12" s="20" t="s">
        <v>187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2026-08-09T16:16:43Z</dcterms:created>
  <dc:creator>openpyxl</dc:creator>
  <dc:description/>
  <dc:language>en-US</dc:language>
  <cp:lastModifiedBy/>
  <dcterms:modified xsi:type="dcterms:W3CDTF">2026-08-09T16:16:43Z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